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3" sheetId="3" state="hidden" r:id="rId2"/>
    <sheet name="Sheet2" sheetId="4" state="hidden" r:id="rId3"/>
    <sheet name="Sheet4" sheetId="5" state="hidden" r:id="rId4"/>
    <sheet name="Sheet5" sheetId="6" state="hidden" r:id="rId5"/>
  </sheets>
  <calcPr calcId="144525"/>
</workbook>
</file>

<file path=xl/sharedStrings.xml><?xml version="1.0" encoding="utf-8"?>
<sst xmlns="http://schemas.openxmlformats.org/spreadsheetml/2006/main" count="677" uniqueCount="207">
  <si>
    <t>2022年1-4月份全省新登记市场主体情况统计表</t>
  </si>
  <si>
    <t xml:space="preserve">                                                                                                                                             单位：户/亿元</t>
  </si>
  <si>
    <t>合计</t>
  </si>
  <si>
    <t>企业</t>
  </si>
  <si>
    <t>个体</t>
  </si>
  <si>
    <t>农专</t>
  </si>
  <si>
    <t>小计</t>
  </si>
  <si>
    <t>外资</t>
  </si>
  <si>
    <t>内资（非私营）</t>
  </si>
  <si>
    <t>私营</t>
  </si>
  <si>
    <t>N0101</t>
  </si>
  <si>
    <t>内资（非私营）企业</t>
  </si>
  <si>
    <t>户数</t>
  </si>
  <si>
    <t>资金</t>
  </si>
  <si>
    <t>户 数</t>
  </si>
  <si>
    <t>N0102</t>
  </si>
  <si>
    <t>私营企业</t>
  </si>
  <si>
    <t>2021年1-4月份</t>
  </si>
  <si>
    <t>N0103</t>
  </si>
  <si>
    <t>农民专业合作社</t>
  </si>
  <si>
    <t>2022年1-4月份</t>
  </si>
  <si>
    <t>N0104</t>
  </si>
  <si>
    <t>个体工商户</t>
  </si>
  <si>
    <t>同比</t>
  </si>
  <si>
    <t>N0201</t>
  </si>
  <si>
    <t>外商投资企业</t>
  </si>
  <si>
    <t>截止2022年04月底全省期末实有市场主体情况统计表</t>
  </si>
  <si>
    <t>截止2021年4月底</t>
  </si>
  <si>
    <t>截止2022年4月底</t>
  </si>
  <si>
    <t>2022年3季度份全省新登记市场主体情况统计表</t>
  </si>
  <si>
    <t>2021年07-4月份</t>
  </si>
  <si>
    <t>2022年07-4月份</t>
  </si>
  <si>
    <t>龙信</t>
  </si>
  <si>
    <t>万达</t>
  </si>
  <si>
    <t>国别（地区）</t>
  </si>
  <si>
    <t>占比</t>
  </si>
  <si>
    <t>中国台湾省</t>
  </si>
  <si>
    <t>香港</t>
  </si>
  <si>
    <t>澳门</t>
  </si>
  <si>
    <t>美国</t>
  </si>
  <si>
    <t>新加坡</t>
  </si>
  <si>
    <t>韩国</t>
  </si>
  <si>
    <t>加拿大</t>
  </si>
  <si>
    <t>俄罗斯联邦</t>
  </si>
  <si>
    <t>马来西亚</t>
  </si>
  <si>
    <t>萨摩亚</t>
  </si>
  <si>
    <t>其他国家地区</t>
  </si>
  <si>
    <r>
      <rPr>
        <sz val="11"/>
        <color theme="1"/>
        <rFont val="宋体"/>
        <charset val="134"/>
        <scheme val="minor"/>
      </rPr>
      <t>s</t>
    </r>
    <r>
      <rPr>
        <sz val="11"/>
        <color theme="1"/>
        <rFont val="宋体"/>
        <charset val="134"/>
        <scheme val="minor"/>
      </rPr>
      <t>um()</t>
    </r>
  </si>
  <si>
    <t>英国</t>
  </si>
  <si>
    <t>日本</t>
  </si>
  <si>
    <t>沙特阿拉伯</t>
  </si>
  <si>
    <t>也门共和国</t>
  </si>
  <si>
    <t>美属萨摩亚</t>
  </si>
  <si>
    <t>加纳</t>
  </si>
  <si>
    <t>英属维尔京群岛</t>
  </si>
  <si>
    <t>澳大利亚</t>
  </si>
  <si>
    <t>德国</t>
  </si>
  <si>
    <t>租赁和商务服务业</t>
  </si>
  <si>
    <t>荷兰</t>
  </si>
  <si>
    <t>批发和零售业</t>
  </si>
  <si>
    <t>印度</t>
  </si>
  <si>
    <t>科学研究和技术服务业</t>
  </si>
  <si>
    <t>菲律宾</t>
  </si>
  <si>
    <t>建筑业</t>
  </si>
  <si>
    <t>印度尼西亚</t>
  </si>
  <si>
    <t>房地产业</t>
  </si>
  <si>
    <t>乌克兰</t>
  </si>
  <si>
    <t>信息传输、软件和信息技术服务业</t>
  </si>
  <si>
    <t>法国</t>
  </si>
  <si>
    <t>制造业</t>
  </si>
  <si>
    <t>意大利</t>
  </si>
  <si>
    <t>交通运输、仓储和邮政业</t>
  </si>
  <si>
    <t>越南</t>
  </si>
  <si>
    <t>文化、体育和娱乐业</t>
  </si>
  <si>
    <t>土耳其</t>
  </si>
  <si>
    <t>住宿和餐饮业</t>
  </si>
  <si>
    <t>喀麦隆</t>
  </si>
  <si>
    <t>农、林、牧、渔业</t>
  </si>
  <si>
    <t>叙利亚</t>
  </si>
  <si>
    <t>金融业</t>
  </si>
  <si>
    <t>阿根廷</t>
  </si>
  <si>
    <t>居民服务、修理和其他服务业</t>
  </si>
  <si>
    <t>开曼群岛</t>
  </si>
  <si>
    <t>电力、热力、燃气及水生产和供应业</t>
  </si>
  <si>
    <t>约旦</t>
  </si>
  <si>
    <t>水利、环境和公共设施管理业</t>
  </si>
  <si>
    <t>多哥</t>
  </si>
  <si>
    <t>卫生和社会工作</t>
  </si>
  <si>
    <t>尼日利亚</t>
  </si>
  <si>
    <t>教育</t>
  </si>
  <si>
    <t>巴西</t>
  </si>
  <si>
    <t>采矿业</t>
  </si>
  <si>
    <t>埃及</t>
  </si>
  <si>
    <t>公共管理、社会保障和社会组织</t>
  </si>
  <si>
    <t>泰国</t>
  </si>
  <si>
    <t>巴勒斯坦</t>
  </si>
  <si>
    <t>西班牙</t>
  </si>
  <si>
    <t>中国</t>
  </si>
  <si>
    <t>利比亚</t>
  </si>
  <si>
    <t>巴基斯坦</t>
  </si>
  <si>
    <t>丹麦</t>
  </si>
  <si>
    <t>柬埔寨</t>
  </si>
  <si>
    <t>黎巴嫩</t>
  </si>
  <si>
    <t>乌兹别克斯坦</t>
  </si>
  <si>
    <t>波兰</t>
  </si>
  <si>
    <t>乌拉圭</t>
  </si>
  <si>
    <t>拉脱维亚</t>
  </si>
  <si>
    <t>伊朗</t>
  </si>
  <si>
    <t>比利时</t>
  </si>
  <si>
    <t>塞舌尔</t>
  </si>
  <si>
    <t>以色列</t>
  </si>
  <si>
    <t>捷克</t>
  </si>
  <si>
    <t>南非</t>
  </si>
  <si>
    <t>圣基茨和尼维斯</t>
  </si>
  <si>
    <t>奥地利</t>
  </si>
  <si>
    <t>新西兰</t>
  </si>
  <si>
    <t>瑞典</t>
  </si>
  <si>
    <t>伊拉克</t>
  </si>
  <si>
    <t>阿富汗</t>
  </si>
  <si>
    <t>摩洛哥</t>
  </si>
  <si>
    <t>乌干达</t>
  </si>
  <si>
    <t>瑞士</t>
  </si>
  <si>
    <t>爱尔兰</t>
  </si>
  <si>
    <t>苏丹</t>
  </si>
  <si>
    <t>智利</t>
  </si>
  <si>
    <t>危地马拉</t>
  </si>
  <si>
    <t>白俄罗斯</t>
  </si>
  <si>
    <t>巴哈马</t>
  </si>
  <si>
    <t>葡萄牙</t>
  </si>
  <si>
    <t>斯洛文尼亚</t>
  </si>
  <si>
    <t>安圭拉</t>
  </si>
  <si>
    <t>孟加拉国</t>
  </si>
  <si>
    <t>突尼斯</t>
  </si>
  <si>
    <t>马绍尔群岛共和国</t>
  </si>
  <si>
    <t>亚美尼亚</t>
  </si>
  <si>
    <t>塔吉克斯坦</t>
  </si>
  <si>
    <t>卢森堡</t>
  </si>
  <si>
    <t>加蓬</t>
  </si>
  <si>
    <t>匈牙利</t>
  </si>
  <si>
    <t>格鲁吉亚</t>
  </si>
  <si>
    <t>玻利维亚</t>
  </si>
  <si>
    <t>阿塞拜疆</t>
  </si>
  <si>
    <t>委内瑞拉</t>
  </si>
  <si>
    <t>缅甸</t>
  </si>
  <si>
    <t>多米尼加共和国</t>
  </si>
  <si>
    <t>塞内加尔</t>
  </si>
  <si>
    <t>秘鲁</t>
  </si>
  <si>
    <t>塞浦路斯</t>
  </si>
  <si>
    <t>瓦努阿图</t>
  </si>
  <si>
    <t>斯洛伐克</t>
  </si>
  <si>
    <t>蒙古</t>
  </si>
  <si>
    <t>哥伦比亚</t>
  </si>
  <si>
    <t>哈萨克斯坦</t>
  </si>
  <si>
    <t>冈比亚</t>
  </si>
  <si>
    <t>克罗地亚</t>
  </si>
  <si>
    <t>巴巴多斯</t>
  </si>
  <si>
    <t>马达加斯加</t>
  </si>
  <si>
    <t>肯尼亚</t>
  </si>
  <si>
    <t>牙买加</t>
  </si>
  <si>
    <t>塞拉利昂</t>
  </si>
  <si>
    <t>美属维尔京群岛</t>
  </si>
  <si>
    <t>阿尔巴尼亚</t>
  </si>
  <si>
    <t>保加利亚</t>
  </si>
  <si>
    <t>斯里兰卡</t>
  </si>
  <si>
    <t>利比里亚</t>
  </si>
  <si>
    <t>芬兰</t>
  </si>
  <si>
    <t>安提瓜和巴布达</t>
  </si>
  <si>
    <t>赞比亚</t>
  </si>
  <si>
    <t>埃塞俄比亚</t>
  </si>
  <si>
    <t>索马里</t>
  </si>
  <si>
    <t>萨尔瓦多</t>
  </si>
  <si>
    <t>土库曼斯坦</t>
  </si>
  <si>
    <t>阿曼</t>
  </si>
  <si>
    <t>英属印度洋领土</t>
  </si>
  <si>
    <t>厄瓜多尔</t>
  </si>
  <si>
    <t>波黑</t>
  </si>
  <si>
    <t>阿拉伯联合酋长国</t>
  </si>
  <si>
    <t>冰岛</t>
  </si>
  <si>
    <t>刚果(布)</t>
  </si>
  <si>
    <t>赤道几内亚</t>
  </si>
  <si>
    <t>安哥拉</t>
  </si>
  <si>
    <t>巴林</t>
  </si>
  <si>
    <t xml:space="preserve">表3：     </t>
  </si>
  <si>
    <t>表2：</t>
  </si>
  <si>
    <t>全省新登记外商投资企业情况表（按区域分布）</t>
  </si>
  <si>
    <t xml:space="preserve">表4：     </t>
  </si>
  <si>
    <t>表5：</t>
  </si>
  <si>
    <t>表6：</t>
  </si>
  <si>
    <t>全省新登记私营企业基本情况表（按行业分布）</t>
  </si>
  <si>
    <t>单位：户</t>
  </si>
  <si>
    <t>全省新登记外商投资企业情况表（按国别/地区分布）</t>
  </si>
  <si>
    <t>全省外资新登记基本情况表（按行业分布）</t>
  </si>
  <si>
    <t>全省注销企业基本情况表（按行业分布）</t>
  </si>
  <si>
    <t>区域</t>
  </si>
  <si>
    <t>行业分类</t>
  </si>
  <si>
    <t>厦门市</t>
  </si>
  <si>
    <t>福州市</t>
  </si>
  <si>
    <t>泉州市</t>
  </si>
  <si>
    <t>平潭综合实验区</t>
  </si>
  <si>
    <t>漳州市</t>
  </si>
  <si>
    <t>三明市</t>
  </si>
  <si>
    <t>龙岩市</t>
  </si>
  <si>
    <t>宁德市</t>
  </si>
  <si>
    <t>莆田市</t>
  </si>
  <si>
    <t>南平市</t>
  </si>
  <si>
    <t>全省实有外商投资企业情况表（按国别/地区分布）</t>
  </si>
  <si>
    <t>卢旺达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</si>
</sst>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8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8" fillId="15" borderId="18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1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NumberForma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zoomScale="70" zoomScaleNormal="70" workbookViewId="0">
      <selection activeCell="O19" sqref="O19"/>
    </sheetView>
  </sheetViews>
  <sheetFormatPr defaultColWidth="9" defaultRowHeight="14"/>
  <cols>
    <col min="1" max="1" width="20.8727272727273" customWidth="1"/>
    <col min="2" max="2" width="11.6272727272727" customWidth="1"/>
    <col min="3" max="3" width="10.5" customWidth="1"/>
    <col min="4" max="4" width="8.37272727272727" customWidth="1"/>
    <col min="5" max="6" width="10.5" customWidth="1"/>
    <col min="7" max="7" width="15.6272727272727" customWidth="1"/>
    <col min="8" max="8" width="9.5" customWidth="1"/>
    <col min="9" max="9" width="11.6272727272727" customWidth="1"/>
    <col min="11" max="11" width="8.75454545454545" customWidth="1"/>
    <col min="12" max="12" width="9.5" customWidth="1"/>
    <col min="13" max="13" width="13.5" customWidth="1"/>
    <col min="14" max="14" width="9.5" customWidth="1"/>
    <col min="15" max="15" width="12.7545454545455" customWidth="1"/>
    <col min="16" max="16" width="12" hidden="1" customWidth="1"/>
    <col min="17" max="21" width="8.87272727272727" hidden="1" customWidth="1"/>
    <col min="22" max="22" width="14.8727272727273" customWidth="1"/>
    <col min="23" max="23" width="8.87272727272727" customWidth="1"/>
  </cols>
  <sheetData>
    <row r="1" spans="1:1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20"/>
      <c r="B5" s="21" t="s">
        <v>2</v>
      </c>
      <c r="C5" s="21"/>
      <c r="D5" s="22" t="s">
        <v>3</v>
      </c>
      <c r="E5" s="22"/>
      <c r="F5" s="22"/>
      <c r="G5" s="22"/>
      <c r="H5" s="22"/>
      <c r="I5" s="22"/>
      <c r="J5" s="22"/>
      <c r="K5" s="22"/>
      <c r="L5" s="21" t="s">
        <v>4</v>
      </c>
      <c r="M5" s="21"/>
      <c r="N5" s="21" t="s">
        <v>5</v>
      </c>
      <c r="O5" s="21"/>
    </row>
    <row r="6" spans="1:21">
      <c r="A6" s="20"/>
      <c r="B6" s="21"/>
      <c r="C6" s="21"/>
      <c r="D6" s="21" t="s">
        <v>6</v>
      </c>
      <c r="E6" s="21"/>
      <c r="F6" s="21" t="s">
        <v>7</v>
      </c>
      <c r="G6" s="23"/>
      <c r="H6" s="21" t="s">
        <v>8</v>
      </c>
      <c r="I6" s="21"/>
      <c r="J6" s="21" t="s">
        <v>9</v>
      </c>
      <c r="K6" s="21"/>
      <c r="L6" s="21"/>
      <c r="M6" s="21"/>
      <c r="N6" s="21"/>
      <c r="O6" s="21"/>
      <c r="P6" t="s">
        <v>10</v>
      </c>
      <c r="Q6" t="s">
        <v>11</v>
      </c>
      <c r="R6">
        <v>2094</v>
      </c>
      <c r="S6">
        <v>1731.51</v>
      </c>
      <c r="T6">
        <v>1921</v>
      </c>
      <c r="U6">
        <v>467.73</v>
      </c>
    </row>
    <row r="7" spans="1:21">
      <c r="A7" s="20"/>
      <c r="B7" s="21" t="s">
        <v>12</v>
      </c>
      <c r="C7" s="21" t="s">
        <v>13</v>
      </c>
      <c r="D7" s="21" t="s">
        <v>12</v>
      </c>
      <c r="E7" s="21" t="s">
        <v>13</v>
      </c>
      <c r="F7" s="21" t="s">
        <v>12</v>
      </c>
      <c r="G7" s="21" t="s">
        <v>13</v>
      </c>
      <c r="H7" s="21" t="s">
        <v>12</v>
      </c>
      <c r="I7" s="21" t="s">
        <v>13</v>
      </c>
      <c r="J7" s="21" t="s">
        <v>14</v>
      </c>
      <c r="K7" s="21" t="s">
        <v>13</v>
      </c>
      <c r="L7" s="21" t="s">
        <v>12</v>
      </c>
      <c r="M7" s="21" t="s">
        <v>13</v>
      </c>
      <c r="N7" s="21" t="s">
        <v>12</v>
      </c>
      <c r="O7" s="21" t="s">
        <v>13</v>
      </c>
      <c r="P7" t="s">
        <v>15</v>
      </c>
      <c r="Q7" t="s">
        <v>16</v>
      </c>
      <c r="R7">
        <v>92459</v>
      </c>
      <c r="S7">
        <v>4336.42</v>
      </c>
      <c r="T7">
        <v>98845</v>
      </c>
      <c r="U7">
        <v>6615.92</v>
      </c>
    </row>
    <row r="8" spans="1:21">
      <c r="A8" s="24" t="s">
        <v>17</v>
      </c>
      <c r="B8" s="4">
        <f>D8+L8+N8</f>
        <v>781392</v>
      </c>
      <c r="C8" s="4">
        <f>E8+M8+O8</f>
        <v>7755.73</v>
      </c>
      <c r="D8" s="4">
        <f>F8+H8+J8</f>
        <v>101716</v>
      </c>
      <c r="E8" s="4">
        <f>G8+I8+K8</f>
        <v>7286.63</v>
      </c>
      <c r="F8" s="4">
        <f>T10</f>
        <v>950</v>
      </c>
      <c r="G8" s="4">
        <f>U10</f>
        <v>202.98</v>
      </c>
      <c r="H8" s="25">
        <f>T6</f>
        <v>1921</v>
      </c>
      <c r="I8" s="25">
        <f>U6</f>
        <v>467.73</v>
      </c>
      <c r="J8" s="4">
        <f>T7</f>
        <v>98845</v>
      </c>
      <c r="K8" s="4">
        <f>U7</f>
        <v>6615.92</v>
      </c>
      <c r="L8" s="4">
        <f>T9</f>
        <v>678821</v>
      </c>
      <c r="M8" s="4">
        <f>U9</f>
        <v>444.81</v>
      </c>
      <c r="N8" s="4">
        <f>T8</f>
        <v>855</v>
      </c>
      <c r="O8" s="4">
        <f>U8</f>
        <v>24.29</v>
      </c>
      <c r="P8" t="s">
        <v>18</v>
      </c>
      <c r="Q8" t="s">
        <v>19</v>
      </c>
      <c r="R8">
        <v>1132</v>
      </c>
      <c r="S8">
        <v>25.15</v>
      </c>
      <c r="T8">
        <v>855</v>
      </c>
      <c r="U8">
        <v>24.29</v>
      </c>
    </row>
    <row r="9" spans="1:21">
      <c r="A9" s="24" t="s">
        <v>20</v>
      </c>
      <c r="B9" s="4">
        <f>D9+L9+N9</f>
        <v>376342</v>
      </c>
      <c r="C9" s="4">
        <f>E9+M9+O9</f>
        <v>7485.05</v>
      </c>
      <c r="D9" s="4">
        <f>F9+H9+J9</f>
        <v>95300</v>
      </c>
      <c r="E9" s="4">
        <f>G9+I9+K9</f>
        <v>7166.67</v>
      </c>
      <c r="F9" s="4">
        <f>R10</f>
        <v>747</v>
      </c>
      <c r="G9" s="4">
        <f>S10</f>
        <v>1098.74</v>
      </c>
      <c r="H9" s="4">
        <f>R6</f>
        <v>2094</v>
      </c>
      <c r="I9" s="4">
        <f>S6</f>
        <v>1731.51</v>
      </c>
      <c r="J9" s="4">
        <f>R7</f>
        <v>92459</v>
      </c>
      <c r="K9" s="4">
        <f>S7</f>
        <v>4336.42</v>
      </c>
      <c r="L9" s="4">
        <f>R9</f>
        <v>279910</v>
      </c>
      <c r="M9" s="4">
        <f>S9</f>
        <v>293.23</v>
      </c>
      <c r="N9" s="4">
        <f>R8</f>
        <v>1132</v>
      </c>
      <c r="O9" s="4">
        <f>S8</f>
        <v>25.15</v>
      </c>
      <c r="P9" t="s">
        <v>21</v>
      </c>
      <c r="Q9" t="s">
        <v>22</v>
      </c>
      <c r="R9">
        <v>279910</v>
      </c>
      <c r="S9">
        <v>293.23</v>
      </c>
      <c r="T9">
        <v>678821</v>
      </c>
      <c r="U9">
        <v>444.81</v>
      </c>
    </row>
    <row r="10" spans="1:21">
      <c r="A10" s="21" t="s">
        <v>23</v>
      </c>
      <c r="B10" s="26">
        <f>B9/B8-1</f>
        <v>-0.518369781108586</v>
      </c>
      <c r="C10" s="26">
        <f t="shared" ref="C10:O10" si="0">C9/C8-1</f>
        <v>-0.0349006476501891</v>
      </c>
      <c r="D10" s="26">
        <f t="shared" si="0"/>
        <v>-0.0630775885799677</v>
      </c>
      <c r="E10" s="26">
        <f t="shared" si="0"/>
        <v>-0.0164630288624508</v>
      </c>
      <c r="F10" s="26">
        <f t="shared" si="0"/>
        <v>-0.213684210526316</v>
      </c>
      <c r="G10" s="26">
        <f t="shared" si="0"/>
        <v>4.41304562025815</v>
      </c>
      <c r="H10" s="26">
        <f t="shared" si="0"/>
        <v>0.0900572618427902</v>
      </c>
      <c r="I10" s="26">
        <f t="shared" si="0"/>
        <v>2.70194342890129</v>
      </c>
      <c r="J10" s="26">
        <f t="shared" si="0"/>
        <v>-0.0646062016288128</v>
      </c>
      <c r="K10" s="26">
        <f t="shared" si="0"/>
        <v>-0.344547697070098</v>
      </c>
      <c r="L10" s="26">
        <f t="shared" si="0"/>
        <v>-0.587652709624481</v>
      </c>
      <c r="M10" s="26">
        <f t="shared" si="0"/>
        <v>-0.340774712798723</v>
      </c>
      <c r="N10" s="26">
        <f t="shared" si="0"/>
        <v>0.323976608187134</v>
      </c>
      <c r="O10" s="26">
        <f t="shared" si="0"/>
        <v>0.0354055166735281</v>
      </c>
      <c r="P10" t="s">
        <v>24</v>
      </c>
      <c r="Q10" t="s">
        <v>25</v>
      </c>
      <c r="R10">
        <v>747</v>
      </c>
      <c r="S10">
        <v>1098.74</v>
      </c>
      <c r="T10">
        <v>950</v>
      </c>
      <c r="U10">
        <v>202.98</v>
      </c>
    </row>
    <row r="11" spans="1:15">
      <c r="A11" s="1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>
      <c r="A12" s="16"/>
      <c r="B12" s="27"/>
      <c r="C12" s="27"/>
      <c r="D12" s="27"/>
      <c r="E12" s="27"/>
      <c r="F12" s="27"/>
      <c r="G12" s="27"/>
      <c r="H12" s="27"/>
      <c r="I12" s="27"/>
      <c r="J12" s="27"/>
      <c r="K12" s="27"/>
      <c r="N12" s="27"/>
      <c r="O12" s="27"/>
    </row>
    <row r="13" spans="1:15">
      <c r="A13" s="16"/>
      <c r="B13" s="2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>
      <c r="A16" s="19" t="s">
        <v>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>
      <c r="A17" s="20"/>
      <c r="B17" s="21" t="s">
        <v>2</v>
      </c>
      <c r="C17" s="21"/>
      <c r="D17" s="22" t="s">
        <v>3</v>
      </c>
      <c r="E17" s="22"/>
      <c r="F17" s="22"/>
      <c r="G17" s="22"/>
      <c r="H17" s="22"/>
      <c r="I17" s="22"/>
      <c r="J17" s="22"/>
      <c r="K17" s="22"/>
      <c r="L17" s="21" t="s">
        <v>4</v>
      </c>
      <c r="M17" s="21"/>
      <c r="N17" s="21" t="s">
        <v>5</v>
      </c>
      <c r="O17" s="21"/>
    </row>
    <row r="18" spans="1:21">
      <c r="A18" s="20"/>
      <c r="B18" s="21"/>
      <c r="C18" s="21"/>
      <c r="D18" s="21" t="s">
        <v>6</v>
      </c>
      <c r="E18" s="21"/>
      <c r="F18" s="21" t="s">
        <v>7</v>
      </c>
      <c r="G18" s="23"/>
      <c r="H18" s="21" t="s">
        <v>8</v>
      </c>
      <c r="I18" s="21"/>
      <c r="J18" s="21" t="s">
        <v>9</v>
      </c>
      <c r="K18" s="21"/>
      <c r="L18" s="21"/>
      <c r="M18" s="21"/>
      <c r="N18" s="21"/>
      <c r="O18" s="21"/>
      <c r="P18" s="39" t="s">
        <v>10</v>
      </c>
      <c r="Q18" s="39" t="s">
        <v>11</v>
      </c>
      <c r="R18" s="41">
        <v>71859</v>
      </c>
      <c r="S18" s="41">
        <v>33684.26</v>
      </c>
      <c r="T18" s="41">
        <v>68823</v>
      </c>
      <c r="U18" s="41">
        <v>28368.12</v>
      </c>
    </row>
    <row r="19" spans="1:21">
      <c r="A19" s="20"/>
      <c r="B19" s="21" t="s">
        <v>12</v>
      </c>
      <c r="C19" s="21" t="s">
        <v>13</v>
      </c>
      <c r="D19" s="21" t="s">
        <v>12</v>
      </c>
      <c r="E19" s="21" t="s">
        <v>13</v>
      </c>
      <c r="F19" s="21" t="s">
        <v>12</v>
      </c>
      <c r="G19" s="21" t="s">
        <v>13</v>
      </c>
      <c r="H19" s="21" t="s">
        <v>12</v>
      </c>
      <c r="I19" s="21" t="s">
        <v>13</v>
      </c>
      <c r="J19" s="21" t="s">
        <v>14</v>
      </c>
      <c r="K19" s="21" t="s">
        <v>13</v>
      </c>
      <c r="L19" s="21" t="s">
        <v>12</v>
      </c>
      <c r="M19" s="21" t="s">
        <v>13</v>
      </c>
      <c r="N19" s="21" t="s">
        <v>12</v>
      </c>
      <c r="O19" s="21" t="s">
        <v>13</v>
      </c>
      <c r="P19" s="39" t="s">
        <v>15</v>
      </c>
      <c r="Q19" s="39" t="s">
        <v>16</v>
      </c>
      <c r="R19" s="41">
        <v>1667638</v>
      </c>
      <c r="S19" s="41">
        <v>122326.95</v>
      </c>
      <c r="T19" s="41">
        <v>1515850</v>
      </c>
      <c r="U19" s="41">
        <v>111524.7</v>
      </c>
    </row>
    <row r="20" spans="1:21">
      <c r="A20" s="24" t="s">
        <v>27</v>
      </c>
      <c r="B20" s="4">
        <f>D20+L20+N20</f>
        <v>6000670</v>
      </c>
      <c r="C20" s="4">
        <f>E20+M20+O20</f>
        <v>160154.74</v>
      </c>
      <c r="D20" s="4">
        <f>F20+H20+J20</f>
        <v>1616577</v>
      </c>
      <c r="E20" s="4">
        <f>G20+I20+K20</f>
        <v>154784.51</v>
      </c>
      <c r="F20" s="4">
        <f>T22</f>
        <v>31904</v>
      </c>
      <c r="G20" s="4">
        <f>U22</f>
        <v>14891.69</v>
      </c>
      <c r="H20" s="25">
        <f>T18</f>
        <v>68823</v>
      </c>
      <c r="I20" s="25">
        <f>U18</f>
        <v>28368.12</v>
      </c>
      <c r="J20" s="4">
        <f>T19</f>
        <v>1515850</v>
      </c>
      <c r="K20" s="4">
        <f>U19</f>
        <v>111524.7</v>
      </c>
      <c r="L20" s="4">
        <f>T21</f>
        <v>4340905</v>
      </c>
      <c r="M20" s="4">
        <f>U21</f>
        <v>3964.69</v>
      </c>
      <c r="N20" s="4">
        <f>T20</f>
        <v>43188</v>
      </c>
      <c r="O20" s="4">
        <f>U20</f>
        <v>1405.54</v>
      </c>
      <c r="P20" s="39" t="s">
        <v>18</v>
      </c>
      <c r="Q20" s="39" t="s">
        <v>19</v>
      </c>
      <c r="R20" s="41">
        <v>43610</v>
      </c>
      <c r="S20" s="41">
        <v>1420.96</v>
      </c>
      <c r="T20" s="41">
        <v>43188</v>
      </c>
      <c r="U20" s="41">
        <v>1405.54</v>
      </c>
    </row>
    <row r="21" spans="1:21">
      <c r="A21" s="24" t="s">
        <v>28</v>
      </c>
      <c r="B21" s="4">
        <f>D21+L21+N21</f>
        <v>6841964</v>
      </c>
      <c r="C21" s="4">
        <f>E21+M21+O21</f>
        <v>179049.12</v>
      </c>
      <c r="D21" s="4">
        <f>F21+H21+J21</f>
        <v>1772135</v>
      </c>
      <c r="E21" s="4">
        <f>G21+I21+K21</f>
        <v>173060.16</v>
      </c>
      <c r="F21" s="4">
        <f>R22</f>
        <v>32638</v>
      </c>
      <c r="G21" s="4">
        <f>S22</f>
        <v>17048.95</v>
      </c>
      <c r="H21" s="4">
        <f>R18</f>
        <v>71859</v>
      </c>
      <c r="I21" s="4">
        <f>S18</f>
        <v>33684.26</v>
      </c>
      <c r="J21" s="4">
        <f>R19</f>
        <v>1667638</v>
      </c>
      <c r="K21" s="4">
        <f>S19</f>
        <v>122326.95</v>
      </c>
      <c r="L21" s="4">
        <f>R21</f>
        <v>5026219</v>
      </c>
      <c r="M21" s="4">
        <f>S21</f>
        <v>4568</v>
      </c>
      <c r="N21" s="4">
        <f>R20</f>
        <v>43610</v>
      </c>
      <c r="O21" s="4">
        <f>S20</f>
        <v>1420.96</v>
      </c>
      <c r="P21" s="39" t="s">
        <v>21</v>
      </c>
      <c r="Q21" s="39" t="s">
        <v>22</v>
      </c>
      <c r="R21" s="41">
        <v>5026219</v>
      </c>
      <c r="S21" s="41">
        <v>4568</v>
      </c>
      <c r="T21" s="41">
        <v>4340905</v>
      </c>
      <c r="U21" s="41">
        <v>3964.69</v>
      </c>
    </row>
    <row r="22" spans="1:21">
      <c r="A22" s="21" t="s">
        <v>23</v>
      </c>
      <c r="B22" s="26">
        <f>B21/B20-1</f>
        <v>0.140200010998772</v>
      </c>
      <c r="C22" s="26">
        <f t="shared" ref="C22:O22" si="1">C21/C20-1</f>
        <v>0.117975777676015</v>
      </c>
      <c r="D22" s="26">
        <f t="shared" si="1"/>
        <v>0.0962267804131818</v>
      </c>
      <c r="E22" s="26">
        <f t="shared" si="1"/>
        <v>0.118071569306257</v>
      </c>
      <c r="F22" s="26">
        <f t="shared" si="1"/>
        <v>0.0230065195586759</v>
      </c>
      <c r="G22" s="26">
        <f t="shared" si="1"/>
        <v>0.14486334324714</v>
      </c>
      <c r="H22" s="26">
        <f t="shared" si="1"/>
        <v>0.0441131598448192</v>
      </c>
      <c r="I22" s="26">
        <f t="shared" si="1"/>
        <v>0.187398389459718</v>
      </c>
      <c r="J22" s="26">
        <f t="shared" si="1"/>
        <v>0.10013391826368</v>
      </c>
      <c r="K22" s="26">
        <f t="shared" si="1"/>
        <v>0.0968597091047991</v>
      </c>
      <c r="L22" s="26">
        <f t="shared" si="1"/>
        <v>0.157873530980291</v>
      </c>
      <c r="M22" s="26">
        <f t="shared" si="1"/>
        <v>0.152170787627784</v>
      </c>
      <c r="N22" s="26">
        <f t="shared" si="1"/>
        <v>0.00977123274983782</v>
      </c>
      <c r="O22" s="26">
        <f t="shared" si="1"/>
        <v>0.010970872404912</v>
      </c>
      <c r="P22" s="39" t="s">
        <v>24</v>
      </c>
      <c r="Q22" s="39" t="s">
        <v>25</v>
      </c>
      <c r="R22" s="41">
        <v>32638</v>
      </c>
      <c r="S22" s="41">
        <v>17048.95</v>
      </c>
      <c r="T22" s="41">
        <v>31904</v>
      </c>
      <c r="U22" s="41">
        <v>14891.69</v>
      </c>
    </row>
    <row r="26" ht="39" hidden="1" customHeight="1" spans="1:15">
      <c r="A26" s="18" t="s">
        <v>29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ht="13.5" hidden="1" customHeight="1" spans="1: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hidden="1" spans="1:15">
      <c r="A28" s="19" t="s">
        <v>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hidden="1" spans="1:15">
      <c r="A29" s="28"/>
      <c r="B29" s="29" t="s">
        <v>2</v>
      </c>
      <c r="C29" s="30"/>
      <c r="D29" s="31" t="s">
        <v>3</v>
      </c>
      <c r="E29" s="32"/>
      <c r="F29" s="32"/>
      <c r="G29" s="32"/>
      <c r="H29" s="32"/>
      <c r="I29" s="32"/>
      <c r="J29" s="32"/>
      <c r="K29" s="40"/>
      <c r="L29" s="29" t="s">
        <v>4</v>
      </c>
      <c r="M29" s="30"/>
      <c r="N29" s="29" t="s">
        <v>5</v>
      </c>
      <c r="O29" s="30"/>
    </row>
    <row r="30" hidden="1" spans="1:21">
      <c r="A30" s="33"/>
      <c r="B30" s="34"/>
      <c r="C30" s="35"/>
      <c r="D30" s="36" t="s">
        <v>6</v>
      </c>
      <c r="E30" s="37"/>
      <c r="F30" s="36" t="s">
        <v>7</v>
      </c>
      <c r="G30" s="10"/>
      <c r="H30" s="36" t="s">
        <v>8</v>
      </c>
      <c r="I30" s="37"/>
      <c r="J30" s="36" t="s">
        <v>9</v>
      </c>
      <c r="K30" s="37"/>
      <c r="L30" s="34"/>
      <c r="M30" s="35"/>
      <c r="N30" s="34"/>
      <c r="O30" s="35"/>
      <c r="P30" t="s">
        <v>10</v>
      </c>
      <c r="Q30" t="s">
        <v>11</v>
      </c>
      <c r="R30">
        <v>1569</v>
      </c>
      <c r="S30">
        <v>562.46</v>
      </c>
      <c r="T30">
        <v>1457</v>
      </c>
      <c r="U30">
        <v>350.26</v>
      </c>
    </row>
    <row r="31" hidden="1" spans="1:21">
      <c r="A31" s="38"/>
      <c r="B31" s="21" t="s">
        <v>12</v>
      </c>
      <c r="C31" s="21" t="s">
        <v>13</v>
      </c>
      <c r="D31" s="37" t="s">
        <v>12</v>
      </c>
      <c r="E31" s="21" t="s">
        <v>13</v>
      </c>
      <c r="F31" s="37" t="s">
        <v>12</v>
      </c>
      <c r="G31" s="21" t="s">
        <v>13</v>
      </c>
      <c r="H31" s="37" t="s">
        <v>12</v>
      </c>
      <c r="I31" s="21" t="s">
        <v>13</v>
      </c>
      <c r="J31" s="21" t="s">
        <v>14</v>
      </c>
      <c r="K31" s="21" t="s">
        <v>13</v>
      </c>
      <c r="L31" s="21" t="s">
        <v>12</v>
      </c>
      <c r="M31" s="21" t="s">
        <v>13</v>
      </c>
      <c r="N31" s="21" t="s">
        <v>12</v>
      </c>
      <c r="O31" s="21" t="s">
        <v>13</v>
      </c>
      <c r="P31" t="s">
        <v>15</v>
      </c>
      <c r="Q31" t="s">
        <v>16</v>
      </c>
      <c r="R31">
        <v>73835</v>
      </c>
      <c r="S31">
        <v>4354.78</v>
      </c>
      <c r="T31">
        <v>69729</v>
      </c>
      <c r="U31">
        <v>4137.28</v>
      </c>
    </row>
    <row r="32" hidden="1" spans="1:21">
      <c r="A32" s="24" t="s">
        <v>30</v>
      </c>
      <c r="B32" s="4">
        <f>D32+L32+N32</f>
        <v>216290</v>
      </c>
      <c r="C32" s="4">
        <f>E32+M32+O32</f>
        <v>5504.68</v>
      </c>
      <c r="D32" s="4">
        <f>F32+H32+J32</f>
        <v>71829</v>
      </c>
      <c r="E32" s="4">
        <f>G32+I32+K32</f>
        <v>5380.09</v>
      </c>
      <c r="F32" s="4">
        <f>T34</f>
        <v>643</v>
      </c>
      <c r="G32" s="4">
        <f>U34</f>
        <v>892.55</v>
      </c>
      <c r="H32">
        <f>T30</f>
        <v>1457</v>
      </c>
      <c r="I32">
        <f>U30</f>
        <v>350.26</v>
      </c>
      <c r="J32" s="4">
        <f>T31</f>
        <v>69729</v>
      </c>
      <c r="K32" s="4">
        <f>U31</f>
        <v>4137.28</v>
      </c>
      <c r="L32" s="4">
        <f>T33</f>
        <v>143716</v>
      </c>
      <c r="M32" s="4">
        <f>U33</f>
        <v>102.57</v>
      </c>
      <c r="N32" s="4">
        <f>T32</f>
        <v>745</v>
      </c>
      <c r="O32" s="4">
        <f>U32</f>
        <v>22.02</v>
      </c>
      <c r="P32" t="s">
        <v>18</v>
      </c>
      <c r="Q32" t="s">
        <v>19</v>
      </c>
      <c r="R32">
        <v>515</v>
      </c>
      <c r="S32">
        <v>13.28</v>
      </c>
      <c r="T32">
        <v>745</v>
      </c>
      <c r="U32">
        <v>22.02</v>
      </c>
    </row>
    <row r="33" hidden="1" spans="1:21">
      <c r="A33" s="24" t="s">
        <v>31</v>
      </c>
      <c r="B33" s="4">
        <f>D33+L33+N33</f>
        <v>204700</v>
      </c>
      <c r="C33" s="4">
        <f>E33+M33+O33</f>
        <v>5319.91</v>
      </c>
      <c r="D33" s="4">
        <f>F33+H33+J33</f>
        <v>76208</v>
      </c>
      <c r="E33" s="4">
        <f>G33+I33+K33</f>
        <v>5232.53</v>
      </c>
      <c r="F33" s="4">
        <f>R34</f>
        <v>804</v>
      </c>
      <c r="G33" s="4">
        <f>S34</f>
        <v>315.29</v>
      </c>
      <c r="H33" s="4">
        <f>R30</f>
        <v>1569</v>
      </c>
      <c r="I33" s="4">
        <f>S30</f>
        <v>562.46</v>
      </c>
      <c r="J33" s="4">
        <f>R31</f>
        <v>73835</v>
      </c>
      <c r="K33" s="4">
        <f>S31</f>
        <v>4354.78</v>
      </c>
      <c r="L33" s="4">
        <f>R33</f>
        <v>127977</v>
      </c>
      <c r="M33" s="4">
        <f>S33</f>
        <v>74.1</v>
      </c>
      <c r="N33" s="4">
        <f>R32</f>
        <v>515</v>
      </c>
      <c r="O33" s="4">
        <f>S32</f>
        <v>13.28</v>
      </c>
      <c r="P33" t="s">
        <v>21</v>
      </c>
      <c r="Q33" t="s">
        <v>22</v>
      </c>
      <c r="R33">
        <v>127977</v>
      </c>
      <c r="S33">
        <v>74.1</v>
      </c>
      <c r="T33">
        <v>143716</v>
      </c>
      <c r="U33">
        <v>102.57</v>
      </c>
    </row>
    <row r="34" hidden="1" spans="1:21">
      <c r="A34" s="21" t="s">
        <v>23</v>
      </c>
      <c r="B34" s="5">
        <f>B33/B32-1</f>
        <v>-0.0535854639604235</v>
      </c>
      <c r="C34" s="5">
        <f t="shared" ref="C34:O34" si="2">C33/C32-1</f>
        <v>-0.0335659838537391</v>
      </c>
      <c r="D34" s="5">
        <f t="shared" si="2"/>
        <v>0.0609642345013852</v>
      </c>
      <c r="E34" s="5">
        <f t="shared" si="2"/>
        <v>-0.0274270504768508</v>
      </c>
      <c r="F34" s="5">
        <f t="shared" si="2"/>
        <v>0.250388802488336</v>
      </c>
      <c r="G34" s="5">
        <f t="shared" si="2"/>
        <v>-0.646753683267044</v>
      </c>
      <c r="H34" s="5">
        <f t="shared" si="2"/>
        <v>0.0768702814001372</v>
      </c>
      <c r="I34" s="5">
        <f t="shared" si="2"/>
        <v>0.60583566493462</v>
      </c>
      <c r="J34" s="5">
        <f t="shared" si="2"/>
        <v>0.058885112363579</v>
      </c>
      <c r="K34" s="5">
        <f t="shared" si="2"/>
        <v>0.0525707711346586</v>
      </c>
      <c r="L34" s="5">
        <f t="shared" si="2"/>
        <v>-0.109514598235409</v>
      </c>
      <c r="M34" s="5">
        <f t="shared" si="2"/>
        <v>-0.277566539923954</v>
      </c>
      <c r="N34" s="5">
        <f t="shared" si="2"/>
        <v>-0.308724832214765</v>
      </c>
      <c r="O34" s="5">
        <f t="shared" si="2"/>
        <v>-0.396911898274296</v>
      </c>
      <c r="P34" t="s">
        <v>24</v>
      </c>
      <c r="Q34" t="s">
        <v>25</v>
      </c>
      <c r="R34">
        <v>804</v>
      </c>
      <c r="S34">
        <v>315.29</v>
      </c>
      <c r="T34">
        <v>643</v>
      </c>
      <c r="U34">
        <v>892.55</v>
      </c>
    </row>
    <row r="35" hidden="1"/>
    <row r="36" hidden="1"/>
  </sheetData>
  <mergeCells count="33">
    <mergeCell ref="A4:O4"/>
    <mergeCell ref="D5:K5"/>
    <mergeCell ref="D6:E6"/>
    <mergeCell ref="F6:G6"/>
    <mergeCell ref="H6:I6"/>
    <mergeCell ref="J6:K6"/>
    <mergeCell ref="A16:O16"/>
    <mergeCell ref="D17:K17"/>
    <mergeCell ref="D18:E18"/>
    <mergeCell ref="F18:G18"/>
    <mergeCell ref="H18:I18"/>
    <mergeCell ref="J18:K18"/>
    <mergeCell ref="A28:O28"/>
    <mergeCell ref="D29:K29"/>
    <mergeCell ref="D30:E30"/>
    <mergeCell ref="F30:G30"/>
    <mergeCell ref="H30:I30"/>
    <mergeCell ref="J30:K30"/>
    <mergeCell ref="A5:A7"/>
    <mergeCell ref="A17:A19"/>
    <mergeCell ref="A29:A31"/>
    <mergeCell ref="A14:O15"/>
    <mergeCell ref="A2:O3"/>
    <mergeCell ref="B5:C6"/>
    <mergeCell ref="L5:M6"/>
    <mergeCell ref="N5:O6"/>
    <mergeCell ref="B17:C18"/>
    <mergeCell ref="L17:M18"/>
    <mergeCell ref="N17:O18"/>
    <mergeCell ref="A26:O27"/>
    <mergeCell ref="B29:C30"/>
    <mergeCell ref="L29:M30"/>
    <mergeCell ref="N29:O30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39"/>
  <sheetViews>
    <sheetView topLeftCell="A7" workbookViewId="0">
      <selection activeCell="F49" sqref="F49"/>
    </sheetView>
  </sheetViews>
  <sheetFormatPr defaultColWidth="9" defaultRowHeight="14"/>
  <cols>
    <col min="2" max="2" width="20.5" customWidth="1"/>
    <col min="8" max="8" width="18" customWidth="1"/>
  </cols>
  <sheetData>
    <row r="2" spans="5:12">
      <c r="E2">
        <f>SUM(E4:E39)</f>
        <v>257255</v>
      </c>
      <c r="I2" s="7" t="s">
        <v>32</v>
      </c>
      <c r="J2" s="8"/>
      <c r="K2" s="9" t="s">
        <v>33</v>
      </c>
      <c r="L2" s="10"/>
    </row>
    <row r="3" spans="9:12">
      <c r="I3" s="11" t="s">
        <v>12</v>
      </c>
      <c r="J3" s="11" t="s">
        <v>13</v>
      </c>
      <c r="K3" s="11" t="s">
        <v>12</v>
      </c>
      <c r="L3" s="11" t="s">
        <v>13</v>
      </c>
    </row>
    <row r="4" spans="1:10">
      <c r="A4" s="6">
        <v>42005</v>
      </c>
      <c r="B4" t="s">
        <v>11</v>
      </c>
      <c r="C4">
        <v>417</v>
      </c>
      <c r="D4">
        <v>79.89711295</v>
      </c>
      <c r="E4">
        <f>SUM(C4:C9)</f>
        <v>1689</v>
      </c>
      <c r="G4" s="6">
        <v>42370</v>
      </c>
      <c r="H4" t="s">
        <v>11</v>
      </c>
      <c r="I4">
        <v>382</v>
      </c>
      <c r="J4">
        <v>145.6666</v>
      </c>
    </row>
    <row r="5" spans="1:10">
      <c r="A5" s="6">
        <v>42036</v>
      </c>
      <c r="B5" t="s">
        <v>11</v>
      </c>
      <c r="C5">
        <v>185</v>
      </c>
      <c r="D5">
        <v>57.5182</v>
      </c>
      <c r="G5" s="6">
        <v>42401</v>
      </c>
      <c r="H5" t="s">
        <v>11</v>
      </c>
      <c r="I5">
        <v>284</v>
      </c>
      <c r="J5">
        <v>40.0888</v>
      </c>
    </row>
    <row r="6" spans="1:10">
      <c r="A6" s="6">
        <v>42064</v>
      </c>
      <c r="B6" t="s">
        <v>11</v>
      </c>
      <c r="C6">
        <v>186</v>
      </c>
      <c r="D6">
        <v>67.8408</v>
      </c>
      <c r="G6" s="6">
        <v>42430</v>
      </c>
      <c r="H6" t="s">
        <v>11</v>
      </c>
      <c r="I6">
        <v>285</v>
      </c>
      <c r="J6">
        <v>197.40259</v>
      </c>
    </row>
    <row r="7" spans="1:10">
      <c r="A7" s="6">
        <v>42095</v>
      </c>
      <c r="B7" t="s">
        <v>11</v>
      </c>
      <c r="C7">
        <v>284</v>
      </c>
      <c r="D7">
        <v>36.6609</v>
      </c>
      <c r="G7" s="6">
        <v>42461</v>
      </c>
      <c r="H7" t="s">
        <v>11</v>
      </c>
      <c r="I7">
        <v>364</v>
      </c>
      <c r="J7">
        <v>36.8597</v>
      </c>
    </row>
    <row r="8" spans="1:10">
      <c r="A8" s="6">
        <v>42125</v>
      </c>
      <c r="B8" t="s">
        <v>11</v>
      </c>
      <c r="C8">
        <v>289</v>
      </c>
      <c r="D8">
        <v>55.0697</v>
      </c>
      <c r="G8" s="6">
        <v>42491</v>
      </c>
      <c r="H8" t="s">
        <v>11</v>
      </c>
      <c r="I8">
        <v>365</v>
      </c>
      <c r="J8">
        <v>50.9846</v>
      </c>
    </row>
    <row r="9" spans="1:10">
      <c r="A9" s="6">
        <v>42156</v>
      </c>
      <c r="B9" t="s">
        <v>11</v>
      </c>
      <c r="C9">
        <v>328</v>
      </c>
      <c r="D9">
        <v>196.6486</v>
      </c>
      <c r="G9" s="6">
        <v>42522</v>
      </c>
      <c r="H9" t="s">
        <v>11</v>
      </c>
      <c r="I9">
        <v>335</v>
      </c>
      <c r="J9">
        <v>92.9474</v>
      </c>
    </row>
    <row r="10" spans="1:10">
      <c r="A10" s="6">
        <v>42186</v>
      </c>
      <c r="B10" t="s">
        <v>11</v>
      </c>
      <c r="C10">
        <v>331</v>
      </c>
      <c r="D10">
        <v>65.3497</v>
      </c>
      <c r="G10" s="6">
        <v>42552</v>
      </c>
      <c r="H10" t="s">
        <v>11</v>
      </c>
      <c r="I10">
        <v>336</v>
      </c>
      <c r="J10">
        <v>95.373837</v>
      </c>
    </row>
    <row r="11" spans="1:10">
      <c r="A11" s="6">
        <v>42217</v>
      </c>
      <c r="B11" t="s">
        <v>11</v>
      </c>
      <c r="C11">
        <v>378</v>
      </c>
      <c r="D11">
        <v>62.47525</v>
      </c>
      <c r="G11" s="6">
        <v>42583</v>
      </c>
      <c r="H11" t="s">
        <v>11</v>
      </c>
      <c r="I11">
        <v>342</v>
      </c>
      <c r="J11">
        <v>402.1669615</v>
      </c>
    </row>
    <row r="12" spans="1:10">
      <c r="A12" s="6">
        <v>42248</v>
      </c>
      <c r="B12" t="s">
        <v>11</v>
      </c>
      <c r="C12">
        <v>367</v>
      </c>
      <c r="D12">
        <v>91.54752222</v>
      </c>
      <c r="G12" s="6">
        <v>42614</v>
      </c>
      <c r="H12" t="s">
        <v>11</v>
      </c>
      <c r="I12">
        <v>293</v>
      </c>
      <c r="J12">
        <v>53.87235</v>
      </c>
    </row>
    <row r="13" spans="1:11">
      <c r="A13" s="6">
        <v>42005</v>
      </c>
      <c r="B13" t="s">
        <v>16</v>
      </c>
      <c r="C13">
        <v>14652</v>
      </c>
      <c r="D13">
        <v>697.7002997188</v>
      </c>
      <c r="E13">
        <f>SUM(C13:C18)</f>
        <v>72532</v>
      </c>
      <c r="G13" s="6">
        <v>42370</v>
      </c>
      <c r="H13" t="s">
        <v>16</v>
      </c>
      <c r="I13" s="12">
        <v>12819</v>
      </c>
      <c r="J13">
        <v>1200.39464552</v>
      </c>
      <c r="K13" s="13">
        <v>12819</v>
      </c>
    </row>
    <row r="14" spans="1:11">
      <c r="A14" s="6">
        <v>42036</v>
      </c>
      <c r="B14" t="s">
        <v>16</v>
      </c>
      <c r="C14">
        <v>8118</v>
      </c>
      <c r="D14">
        <v>514.03770519</v>
      </c>
      <c r="G14" s="6">
        <v>42401</v>
      </c>
      <c r="H14" t="s">
        <v>16</v>
      </c>
      <c r="I14" s="12">
        <v>9634</v>
      </c>
      <c r="J14">
        <v>431.08216038</v>
      </c>
      <c r="K14" s="13">
        <v>9634</v>
      </c>
    </row>
    <row r="15" spans="1:11">
      <c r="A15" s="6">
        <v>42064</v>
      </c>
      <c r="B15" t="s">
        <v>16</v>
      </c>
      <c r="C15">
        <v>9612</v>
      </c>
      <c r="D15">
        <v>424.18136676</v>
      </c>
      <c r="G15" s="6">
        <v>42430</v>
      </c>
      <c r="H15" t="s">
        <v>16</v>
      </c>
      <c r="I15" s="12">
        <v>15895</v>
      </c>
      <c r="J15">
        <v>674.10216618</v>
      </c>
      <c r="K15" s="13">
        <v>15859</v>
      </c>
    </row>
    <row r="16" spans="1:11">
      <c r="A16" s="6">
        <v>42095</v>
      </c>
      <c r="B16" t="s">
        <v>16</v>
      </c>
      <c r="C16">
        <v>14151</v>
      </c>
      <c r="D16">
        <v>589.742653241</v>
      </c>
      <c r="G16" s="6">
        <v>42461</v>
      </c>
      <c r="H16" t="s">
        <v>16</v>
      </c>
      <c r="I16" s="12">
        <v>21132</v>
      </c>
      <c r="J16">
        <v>920.10232527</v>
      </c>
      <c r="K16" s="13">
        <v>21132</v>
      </c>
    </row>
    <row r="17" spans="1:11">
      <c r="A17" s="6">
        <v>42125</v>
      </c>
      <c r="B17" t="s">
        <v>16</v>
      </c>
      <c r="C17">
        <v>13030</v>
      </c>
      <c r="D17">
        <v>2276.06718607</v>
      </c>
      <c r="G17" s="6">
        <v>42491</v>
      </c>
      <c r="H17" t="s">
        <v>16</v>
      </c>
      <c r="I17" s="12">
        <v>18241</v>
      </c>
      <c r="J17">
        <v>1393.499214555</v>
      </c>
      <c r="K17" s="13">
        <v>18241</v>
      </c>
    </row>
    <row r="18" spans="1:11">
      <c r="A18" s="6">
        <v>42156</v>
      </c>
      <c r="B18" t="s">
        <v>16</v>
      </c>
      <c r="C18">
        <v>12969</v>
      </c>
      <c r="D18">
        <v>674.69212647</v>
      </c>
      <c r="G18" s="6">
        <v>42522</v>
      </c>
      <c r="H18" t="s">
        <v>16</v>
      </c>
      <c r="I18" s="12">
        <v>17319</v>
      </c>
      <c r="J18">
        <v>1316.82043978</v>
      </c>
      <c r="K18" s="13">
        <v>17319</v>
      </c>
    </row>
    <row r="19" spans="1:11">
      <c r="A19" s="6">
        <v>42186</v>
      </c>
      <c r="B19" t="s">
        <v>16</v>
      </c>
      <c r="C19">
        <v>12578</v>
      </c>
      <c r="D19">
        <v>1236.78693366</v>
      </c>
      <c r="G19" s="6">
        <v>42552</v>
      </c>
      <c r="H19" t="s">
        <v>16</v>
      </c>
      <c r="I19" s="12">
        <v>15110</v>
      </c>
      <c r="J19">
        <v>870.01662587</v>
      </c>
      <c r="K19" s="13">
        <v>15110</v>
      </c>
    </row>
    <row r="20" spans="1:11">
      <c r="A20" s="6">
        <v>42217</v>
      </c>
      <c r="B20" t="s">
        <v>16</v>
      </c>
      <c r="C20">
        <v>12444</v>
      </c>
      <c r="D20">
        <v>676.6276646719</v>
      </c>
      <c r="G20" s="6">
        <v>42583</v>
      </c>
      <c r="H20" t="s">
        <v>16</v>
      </c>
      <c r="I20" s="12">
        <v>15281</v>
      </c>
      <c r="J20">
        <v>954.6921000433</v>
      </c>
      <c r="K20" s="13">
        <v>15281</v>
      </c>
    </row>
    <row r="21" spans="1:11">
      <c r="A21" s="6">
        <v>42248</v>
      </c>
      <c r="B21" t="s">
        <v>16</v>
      </c>
      <c r="C21">
        <v>12942</v>
      </c>
      <c r="D21">
        <v>694.9921029</v>
      </c>
      <c r="G21" s="6">
        <v>42614</v>
      </c>
      <c r="H21" t="s">
        <v>16</v>
      </c>
      <c r="I21" s="12">
        <v>13188</v>
      </c>
      <c r="J21">
        <v>847.8100519035</v>
      </c>
      <c r="K21" s="13">
        <v>13188</v>
      </c>
    </row>
    <row r="22" spans="1:11">
      <c r="A22" s="6">
        <v>42005</v>
      </c>
      <c r="B22" t="s">
        <v>19</v>
      </c>
      <c r="C22">
        <v>590</v>
      </c>
      <c r="D22">
        <v>20.869737</v>
      </c>
      <c r="E22">
        <f>SUM(C22:C27)</f>
        <v>2536</v>
      </c>
      <c r="G22" s="6">
        <v>42370</v>
      </c>
      <c r="H22" t="s">
        <v>19</v>
      </c>
      <c r="I22" s="14">
        <v>365</v>
      </c>
      <c r="J22">
        <v>10.274807</v>
      </c>
      <c r="K22" s="15">
        <v>365</v>
      </c>
    </row>
    <row r="23" spans="1:11">
      <c r="A23" s="6">
        <v>42036</v>
      </c>
      <c r="B23" t="s">
        <v>19</v>
      </c>
      <c r="C23">
        <v>338</v>
      </c>
      <c r="D23">
        <v>11.418158</v>
      </c>
      <c r="G23" s="6">
        <v>42401</v>
      </c>
      <c r="H23" t="s">
        <v>19</v>
      </c>
      <c r="I23" s="14">
        <v>212</v>
      </c>
      <c r="J23">
        <v>5.981965</v>
      </c>
      <c r="K23" s="15">
        <v>212</v>
      </c>
    </row>
    <row r="24" spans="1:11">
      <c r="A24" s="6">
        <v>42064</v>
      </c>
      <c r="B24" t="s">
        <v>19</v>
      </c>
      <c r="C24">
        <v>293</v>
      </c>
      <c r="D24">
        <v>8.41168</v>
      </c>
      <c r="G24" s="6">
        <v>42430</v>
      </c>
      <c r="H24" t="s">
        <v>19</v>
      </c>
      <c r="I24" s="14">
        <v>400</v>
      </c>
      <c r="J24">
        <v>12.405556</v>
      </c>
      <c r="K24" s="15">
        <v>100</v>
      </c>
    </row>
    <row r="25" spans="1:11">
      <c r="A25" s="6">
        <v>42095</v>
      </c>
      <c r="B25" t="s">
        <v>19</v>
      </c>
      <c r="C25">
        <v>473</v>
      </c>
      <c r="D25">
        <v>14.18976588</v>
      </c>
      <c r="G25" s="6">
        <v>42461</v>
      </c>
      <c r="H25" t="s">
        <v>19</v>
      </c>
      <c r="I25" s="14">
        <v>504</v>
      </c>
      <c r="J25">
        <v>12.601094</v>
      </c>
      <c r="K25" s="15">
        <v>504</v>
      </c>
    </row>
    <row r="26" spans="1:11">
      <c r="A26" s="6">
        <v>42125</v>
      </c>
      <c r="B26" t="s">
        <v>19</v>
      </c>
      <c r="C26">
        <v>455</v>
      </c>
      <c r="D26">
        <v>14.613867</v>
      </c>
      <c r="G26" s="6">
        <v>42491</v>
      </c>
      <c r="H26" t="s">
        <v>19</v>
      </c>
      <c r="I26" s="14">
        <v>410</v>
      </c>
      <c r="J26">
        <v>11.44619</v>
      </c>
      <c r="K26" s="15">
        <v>410</v>
      </c>
    </row>
    <row r="27" spans="1:11">
      <c r="A27" s="6">
        <v>42156</v>
      </c>
      <c r="B27" t="s">
        <v>19</v>
      </c>
      <c r="C27">
        <v>387</v>
      </c>
      <c r="D27">
        <v>11.937145</v>
      </c>
      <c r="G27" s="6">
        <v>42522</v>
      </c>
      <c r="H27" t="s">
        <v>19</v>
      </c>
      <c r="I27" s="14">
        <v>438</v>
      </c>
      <c r="J27">
        <v>11.119027</v>
      </c>
      <c r="K27" s="15">
        <v>438</v>
      </c>
    </row>
    <row r="28" spans="1:11">
      <c r="A28" s="6">
        <v>42186</v>
      </c>
      <c r="B28" t="s">
        <v>19</v>
      </c>
      <c r="C28">
        <v>391</v>
      </c>
      <c r="D28">
        <v>13.2612614</v>
      </c>
      <c r="G28" s="6">
        <v>42552</v>
      </c>
      <c r="H28" t="s">
        <v>19</v>
      </c>
      <c r="I28" s="14">
        <v>383</v>
      </c>
      <c r="J28">
        <v>10.964601</v>
      </c>
      <c r="K28" s="15">
        <v>383</v>
      </c>
    </row>
    <row r="29" spans="1:11">
      <c r="A29" s="6">
        <v>42217</v>
      </c>
      <c r="B29" t="s">
        <v>19</v>
      </c>
      <c r="C29">
        <v>368</v>
      </c>
      <c r="D29">
        <v>11.323856</v>
      </c>
      <c r="G29" s="6">
        <v>42583</v>
      </c>
      <c r="H29" t="s">
        <v>19</v>
      </c>
      <c r="I29" s="14">
        <v>404</v>
      </c>
      <c r="J29">
        <v>11.022105</v>
      </c>
      <c r="K29" s="15">
        <v>404</v>
      </c>
    </row>
    <row r="30" spans="1:11">
      <c r="A30" s="6">
        <v>42248</v>
      </c>
      <c r="B30" t="s">
        <v>19</v>
      </c>
      <c r="C30">
        <v>337</v>
      </c>
      <c r="D30">
        <v>9.228969</v>
      </c>
      <c r="G30" s="6">
        <v>42614</v>
      </c>
      <c r="H30" t="s">
        <v>19</v>
      </c>
      <c r="I30" s="14">
        <v>323</v>
      </c>
      <c r="J30">
        <v>10.01428389</v>
      </c>
      <c r="K30" s="15">
        <v>323</v>
      </c>
    </row>
    <row r="31" spans="1:10">
      <c r="A31" s="6">
        <v>42005</v>
      </c>
      <c r="B31" t="s">
        <v>22</v>
      </c>
      <c r="C31">
        <v>37210</v>
      </c>
      <c r="D31">
        <v>48.3750471</v>
      </c>
      <c r="E31">
        <f>SUM(C31:C36)</f>
        <v>180498</v>
      </c>
      <c r="G31" s="6">
        <v>42370</v>
      </c>
      <c r="H31" t="s">
        <v>22</v>
      </c>
      <c r="I31">
        <v>26438</v>
      </c>
      <c r="J31">
        <v>29.7276474</v>
      </c>
    </row>
    <row r="32" spans="1:10">
      <c r="A32" s="6">
        <v>42036</v>
      </c>
      <c r="B32" t="s">
        <v>22</v>
      </c>
      <c r="C32">
        <v>18518</v>
      </c>
      <c r="D32">
        <v>23.91113626</v>
      </c>
      <c r="G32" s="6">
        <v>42401</v>
      </c>
      <c r="H32" t="s">
        <v>22</v>
      </c>
      <c r="I32">
        <v>12826</v>
      </c>
      <c r="J32">
        <v>14.338631751</v>
      </c>
    </row>
    <row r="33" spans="1:10">
      <c r="A33" s="6">
        <v>42064</v>
      </c>
      <c r="B33" t="s">
        <v>22</v>
      </c>
      <c r="C33">
        <v>24755</v>
      </c>
      <c r="D33">
        <v>31.75286953</v>
      </c>
      <c r="G33" s="6">
        <v>42430</v>
      </c>
      <c r="H33" t="s">
        <v>22</v>
      </c>
      <c r="I33">
        <v>33572</v>
      </c>
      <c r="J33">
        <v>35.31247974</v>
      </c>
    </row>
    <row r="34" spans="1:10">
      <c r="A34" s="6">
        <v>42095</v>
      </c>
      <c r="B34" t="s">
        <v>22</v>
      </c>
      <c r="C34">
        <v>35314</v>
      </c>
      <c r="D34">
        <v>42.74142268</v>
      </c>
      <c r="G34" s="6">
        <v>42461</v>
      </c>
      <c r="H34" t="s">
        <v>22</v>
      </c>
      <c r="I34">
        <v>35114</v>
      </c>
      <c r="J34">
        <v>36.489870655</v>
      </c>
    </row>
    <row r="35" spans="1:10">
      <c r="A35" s="6">
        <v>42125</v>
      </c>
      <c r="B35" t="s">
        <v>22</v>
      </c>
      <c r="C35">
        <v>30653</v>
      </c>
      <c r="D35">
        <v>38.00310872</v>
      </c>
      <c r="G35" s="6">
        <v>42491</v>
      </c>
      <c r="H35" t="s">
        <v>22</v>
      </c>
      <c r="I35">
        <v>35003</v>
      </c>
      <c r="J35">
        <v>35.50307735</v>
      </c>
    </row>
    <row r="36" spans="1:10">
      <c r="A36" s="6">
        <v>42156</v>
      </c>
      <c r="B36" t="s">
        <v>22</v>
      </c>
      <c r="C36">
        <v>34048</v>
      </c>
      <c r="D36">
        <v>37.668222732</v>
      </c>
      <c r="G36" s="6">
        <v>42522</v>
      </c>
      <c r="H36" t="s">
        <v>22</v>
      </c>
      <c r="I36">
        <v>31710</v>
      </c>
      <c r="J36">
        <v>33.72305564</v>
      </c>
    </row>
    <row r="37" spans="1:10">
      <c r="A37" s="6">
        <v>42186</v>
      </c>
      <c r="B37" t="s">
        <v>22</v>
      </c>
      <c r="C37">
        <v>28853</v>
      </c>
      <c r="D37">
        <v>33.89045714</v>
      </c>
      <c r="G37" s="6">
        <v>42552</v>
      </c>
      <c r="H37" t="s">
        <v>22</v>
      </c>
      <c r="I37">
        <v>28643</v>
      </c>
      <c r="J37">
        <v>30.92996179</v>
      </c>
    </row>
    <row r="38" spans="1:10">
      <c r="A38" s="6">
        <v>42217</v>
      </c>
      <c r="B38" t="s">
        <v>22</v>
      </c>
      <c r="C38">
        <v>28968</v>
      </c>
      <c r="D38">
        <v>33.01790499</v>
      </c>
      <c r="G38" s="6">
        <v>42583</v>
      </c>
      <c r="H38" t="s">
        <v>22</v>
      </c>
      <c r="I38">
        <v>32162</v>
      </c>
      <c r="J38">
        <v>33.7748144</v>
      </c>
    </row>
    <row r="39" spans="1:10">
      <c r="A39" s="6">
        <v>42248</v>
      </c>
      <c r="B39" t="s">
        <v>22</v>
      </c>
      <c r="C39">
        <v>35724</v>
      </c>
      <c r="D39">
        <v>35.94944887</v>
      </c>
      <c r="G39" s="6">
        <v>42614</v>
      </c>
      <c r="H39" t="s">
        <v>22</v>
      </c>
      <c r="I39">
        <v>28179</v>
      </c>
      <c r="J39">
        <v>28.54892609</v>
      </c>
    </row>
  </sheetData>
  <mergeCells count="2">
    <mergeCell ref="I2:J2"/>
    <mergeCell ref="K2:L2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1"/>
  <sheetViews>
    <sheetView workbookViewId="0">
      <selection activeCell="K2" sqref="K2:N13"/>
    </sheetView>
  </sheetViews>
  <sheetFormatPr defaultColWidth="9" defaultRowHeight="14"/>
  <cols>
    <col min="7" max="9" width="15.2545454545455" customWidth="1"/>
    <col min="11" max="11" width="16.1272727272727" customWidth="1"/>
  </cols>
  <sheetData>
    <row r="1" spans="11:14">
      <c r="K1" t="s">
        <v>34</v>
      </c>
      <c r="L1" t="s">
        <v>12</v>
      </c>
      <c r="M1" t="s">
        <v>23</v>
      </c>
      <c r="N1" t="s">
        <v>35</v>
      </c>
    </row>
    <row r="2" spans="1:14">
      <c r="A2">
        <v>1</v>
      </c>
      <c r="B2" t="s">
        <v>36</v>
      </c>
      <c r="C2">
        <v>158</v>
      </c>
      <c r="D2">
        <v>1164</v>
      </c>
      <c r="E2" t="s">
        <v>36</v>
      </c>
      <c r="F2">
        <v>158</v>
      </c>
      <c r="G2">
        <v>1496</v>
      </c>
      <c r="J2">
        <f>G2/D2-1</f>
        <v>0.285223367697595</v>
      </c>
      <c r="K2" t="s">
        <v>36</v>
      </c>
      <c r="L2">
        <v>1496</v>
      </c>
      <c r="M2" s="3">
        <v>0.285223367697595</v>
      </c>
      <c r="N2" s="3">
        <f t="shared" ref="N2:N13" si="0">L2/$L$13</f>
        <v>0.472073209214263</v>
      </c>
    </row>
    <row r="3" spans="1:14">
      <c r="A3">
        <v>2</v>
      </c>
      <c r="B3" t="s">
        <v>37</v>
      </c>
      <c r="C3">
        <v>344</v>
      </c>
      <c r="D3">
        <v>625</v>
      </c>
      <c r="E3" t="s">
        <v>37</v>
      </c>
      <c r="F3">
        <v>344</v>
      </c>
      <c r="G3">
        <v>738</v>
      </c>
      <c r="J3">
        <f t="shared" ref="J3:J12" si="1">G3/D3-1</f>
        <v>0.1808</v>
      </c>
      <c r="K3" t="s">
        <v>37</v>
      </c>
      <c r="L3">
        <v>738</v>
      </c>
      <c r="M3" s="3">
        <v>0.1808</v>
      </c>
      <c r="N3" s="3">
        <f t="shared" si="0"/>
        <v>0.232881035026822</v>
      </c>
    </row>
    <row r="4" spans="1:14">
      <c r="A4">
        <v>3</v>
      </c>
      <c r="B4" t="s">
        <v>38</v>
      </c>
      <c r="C4">
        <v>446</v>
      </c>
      <c r="D4">
        <v>63</v>
      </c>
      <c r="E4" t="s">
        <v>38</v>
      </c>
      <c r="F4">
        <v>446</v>
      </c>
      <c r="G4">
        <v>122</v>
      </c>
      <c r="J4">
        <f t="shared" si="1"/>
        <v>0.936507936507937</v>
      </c>
      <c r="K4" t="s">
        <v>38</v>
      </c>
      <c r="L4">
        <v>122</v>
      </c>
      <c r="M4" s="3">
        <v>0.936507936507937</v>
      </c>
      <c r="N4" s="3">
        <f t="shared" si="0"/>
        <v>0.0384979488797728</v>
      </c>
    </row>
    <row r="5" spans="1:14">
      <c r="A5">
        <v>4</v>
      </c>
      <c r="B5" t="s">
        <v>39</v>
      </c>
      <c r="C5">
        <v>840</v>
      </c>
      <c r="D5">
        <v>54</v>
      </c>
      <c r="E5" t="s">
        <v>39</v>
      </c>
      <c r="F5">
        <v>840</v>
      </c>
      <c r="G5">
        <v>73</v>
      </c>
      <c r="J5">
        <f t="shared" si="1"/>
        <v>0.351851851851852</v>
      </c>
      <c r="K5" t="s">
        <v>39</v>
      </c>
      <c r="L5">
        <v>73</v>
      </c>
      <c r="M5" s="3">
        <v>0.351851851851852</v>
      </c>
      <c r="N5" s="3">
        <f t="shared" si="0"/>
        <v>0.0230356579362575</v>
      </c>
    </row>
    <row r="6" spans="1:14">
      <c r="A6">
        <v>5</v>
      </c>
      <c r="B6" t="s">
        <v>40</v>
      </c>
      <c r="C6">
        <v>702</v>
      </c>
      <c r="D6">
        <v>35</v>
      </c>
      <c r="E6" t="s">
        <v>40</v>
      </c>
      <c r="F6">
        <v>702</v>
      </c>
      <c r="G6">
        <v>35</v>
      </c>
      <c r="J6">
        <f t="shared" si="1"/>
        <v>0</v>
      </c>
      <c r="K6" t="s">
        <v>40</v>
      </c>
      <c r="L6">
        <v>35</v>
      </c>
      <c r="M6" s="3">
        <v>0</v>
      </c>
      <c r="N6" s="3">
        <f t="shared" si="0"/>
        <v>0.0110444935310824</v>
      </c>
    </row>
    <row r="7" spans="1:14">
      <c r="A7">
        <v>6</v>
      </c>
      <c r="B7" t="s">
        <v>41</v>
      </c>
      <c r="C7">
        <v>410</v>
      </c>
      <c r="D7">
        <v>11</v>
      </c>
      <c r="E7" t="s">
        <v>41</v>
      </c>
      <c r="F7">
        <v>410</v>
      </c>
      <c r="G7">
        <v>20</v>
      </c>
      <c r="J7">
        <f t="shared" si="1"/>
        <v>0.818181818181818</v>
      </c>
      <c r="K7" t="s">
        <v>41</v>
      </c>
      <c r="L7">
        <v>20</v>
      </c>
      <c r="M7" s="3">
        <v>0.818181818181818</v>
      </c>
      <c r="N7" s="3">
        <f t="shared" si="0"/>
        <v>0.00631113916061849</v>
      </c>
    </row>
    <row r="8" spans="1:14">
      <c r="A8">
        <v>7</v>
      </c>
      <c r="B8" t="s">
        <v>42</v>
      </c>
      <c r="C8">
        <v>124</v>
      </c>
      <c r="D8">
        <v>12</v>
      </c>
      <c r="E8" t="s">
        <v>42</v>
      </c>
      <c r="F8">
        <v>124</v>
      </c>
      <c r="G8">
        <v>20</v>
      </c>
      <c r="J8">
        <f t="shared" si="1"/>
        <v>0.666666666666667</v>
      </c>
      <c r="K8" t="s">
        <v>42</v>
      </c>
      <c r="L8">
        <v>20</v>
      </c>
      <c r="M8" s="3">
        <v>0.666666666666667</v>
      </c>
      <c r="N8" s="3">
        <f t="shared" si="0"/>
        <v>0.00631113916061849</v>
      </c>
    </row>
    <row r="9" spans="1:14">
      <c r="A9">
        <v>8</v>
      </c>
      <c r="B9" t="s">
        <v>43</v>
      </c>
      <c r="C9">
        <v>643</v>
      </c>
      <c r="D9">
        <v>12</v>
      </c>
      <c r="E9" t="s">
        <v>43</v>
      </c>
      <c r="F9">
        <v>643</v>
      </c>
      <c r="G9">
        <v>17</v>
      </c>
      <c r="J9">
        <f t="shared" si="1"/>
        <v>0.416666666666667</v>
      </c>
      <c r="K9" t="s">
        <v>43</v>
      </c>
      <c r="L9">
        <v>17</v>
      </c>
      <c r="M9" s="3">
        <v>0.416666666666667</v>
      </c>
      <c r="N9" s="3">
        <f t="shared" si="0"/>
        <v>0.00536446828652572</v>
      </c>
    </row>
    <row r="10" spans="1:14">
      <c r="A10">
        <v>9</v>
      </c>
      <c r="B10" t="s">
        <v>44</v>
      </c>
      <c r="C10">
        <v>458</v>
      </c>
      <c r="D10">
        <v>19</v>
      </c>
      <c r="E10" t="s">
        <v>44</v>
      </c>
      <c r="F10">
        <v>458</v>
      </c>
      <c r="G10">
        <v>16</v>
      </c>
      <c r="J10">
        <f t="shared" si="1"/>
        <v>-0.157894736842105</v>
      </c>
      <c r="K10" t="s">
        <v>44</v>
      </c>
      <c r="L10">
        <v>16</v>
      </c>
      <c r="M10" s="3">
        <v>-0.157894736842105</v>
      </c>
      <c r="N10" s="3">
        <f t="shared" si="0"/>
        <v>0.00504891132849479</v>
      </c>
    </row>
    <row r="11" spans="1:14">
      <c r="A11">
        <v>10</v>
      </c>
      <c r="B11" t="s">
        <v>45</v>
      </c>
      <c r="C11">
        <v>882</v>
      </c>
      <c r="D11">
        <v>18</v>
      </c>
      <c r="E11" t="s">
        <v>45</v>
      </c>
      <c r="F11">
        <v>882</v>
      </c>
      <c r="G11">
        <v>13</v>
      </c>
      <c r="J11">
        <f t="shared" si="1"/>
        <v>-0.277777777777778</v>
      </c>
      <c r="K11" t="s">
        <v>45</v>
      </c>
      <c r="L11">
        <v>13</v>
      </c>
      <c r="M11" s="3">
        <v>-0.277777777777778</v>
      </c>
      <c r="N11" s="3">
        <f t="shared" si="0"/>
        <v>0.00410224045440202</v>
      </c>
    </row>
    <row r="12" spans="1:14">
      <c r="A12">
        <v>3</v>
      </c>
      <c r="B12" t="s">
        <v>46</v>
      </c>
      <c r="C12">
        <v>999</v>
      </c>
      <c r="D12">
        <v>355</v>
      </c>
      <c r="E12" t="s">
        <v>46</v>
      </c>
      <c r="F12">
        <v>999</v>
      </c>
      <c r="G12">
        <v>444</v>
      </c>
      <c r="H12" s="2" t="s">
        <v>47</v>
      </c>
      <c r="J12">
        <f t="shared" si="1"/>
        <v>0.250704225352113</v>
      </c>
      <c r="K12" t="s">
        <v>46</v>
      </c>
      <c r="L12">
        <v>619</v>
      </c>
      <c r="M12">
        <v>0.146296296296296</v>
      </c>
      <c r="N12" s="3">
        <f t="shared" si="0"/>
        <v>0.195329757021142</v>
      </c>
    </row>
    <row r="13" spans="4:14">
      <c r="D13">
        <f>SUM(D2:D11)</f>
        <v>2013</v>
      </c>
      <c r="G13">
        <f>SUM(G2:G11)</f>
        <v>2550</v>
      </c>
      <c r="J13">
        <f>G17/D18-1</f>
        <v>0</v>
      </c>
      <c r="K13" s="2" t="s">
        <v>2</v>
      </c>
      <c r="L13">
        <v>3169</v>
      </c>
      <c r="M13" s="3">
        <v>0.241284763023893</v>
      </c>
      <c r="N13" s="3">
        <f t="shared" si="0"/>
        <v>1</v>
      </c>
    </row>
    <row r="14" spans="1:14">
      <c r="A14">
        <v>11</v>
      </c>
      <c r="B14" t="s">
        <v>48</v>
      </c>
      <c r="C14">
        <v>826</v>
      </c>
      <c r="D14">
        <v>7</v>
      </c>
      <c r="E14" t="s">
        <v>48</v>
      </c>
      <c r="F14">
        <v>826</v>
      </c>
      <c r="G14">
        <v>10</v>
      </c>
      <c r="K14" s="2"/>
      <c r="M14" s="3"/>
      <c r="N14" s="3"/>
    </row>
    <row r="15" spans="1:7">
      <c r="A15">
        <v>12</v>
      </c>
      <c r="B15" t="s">
        <v>49</v>
      </c>
      <c r="C15">
        <v>392</v>
      </c>
      <c r="D15">
        <v>15</v>
      </c>
      <c r="E15" t="s">
        <v>49</v>
      </c>
      <c r="F15">
        <v>392</v>
      </c>
      <c r="G15">
        <v>10</v>
      </c>
    </row>
    <row r="16" spans="2:7">
      <c r="B16" t="s">
        <v>50</v>
      </c>
      <c r="C16">
        <v>682</v>
      </c>
      <c r="D16">
        <v>10</v>
      </c>
      <c r="E16" t="s">
        <v>50</v>
      </c>
      <c r="F16">
        <v>682</v>
      </c>
      <c r="G16">
        <v>9</v>
      </c>
    </row>
    <row r="17" spans="1:7">
      <c r="A17">
        <v>13</v>
      </c>
      <c r="B17" t="s">
        <v>51</v>
      </c>
      <c r="C17">
        <v>887</v>
      </c>
      <c r="D17">
        <v>8</v>
      </c>
      <c r="E17" t="s">
        <v>51</v>
      </c>
      <c r="F17">
        <v>887</v>
      </c>
      <c r="G17">
        <v>9</v>
      </c>
    </row>
    <row r="18" spans="1:7">
      <c r="A18">
        <v>14</v>
      </c>
      <c r="B18" t="s">
        <v>52</v>
      </c>
      <c r="C18">
        <v>16</v>
      </c>
      <c r="D18">
        <v>9</v>
      </c>
      <c r="E18" t="s">
        <v>52</v>
      </c>
      <c r="F18">
        <v>16</v>
      </c>
      <c r="G18">
        <v>8</v>
      </c>
    </row>
    <row r="19" spans="1:7">
      <c r="A19">
        <v>34</v>
      </c>
      <c r="B19" t="s">
        <v>53</v>
      </c>
      <c r="C19">
        <v>288</v>
      </c>
      <c r="D19">
        <v>1</v>
      </c>
      <c r="E19" t="s">
        <v>53</v>
      </c>
      <c r="F19">
        <v>288</v>
      </c>
      <c r="G19">
        <v>8</v>
      </c>
    </row>
    <row r="20" spans="1:7">
      <c r="A20">
        <v>12</v>
      </c>
      <c r="B20" t="s">
        <v>54</v>
      </c>
      <c r="C20">
        <v>92</v>
      </c>
      <c r="D20">
        <v>8</v>
      </c>
      <c r="E20" t="s">
        <v>54</v>
      </c>
      <c r="F20">
        <v>92</v>
      </c>
      <c r="G20">
        <v>8</v>
      </c>
    </row>
    <row r="21" spans="1:7">
      <c r="A21">
        <v>13</v>
      </c>
      <c r="B21" t="s">
        <v>55</v>
      </c>
      <c r="C21">
        <v>36</v>
      </c>
      <c r="D21">
        <v>14</v>
      </c>
      <c r="E21" t="s">
        <v>55</v>
      </c>
      <c r="F21">
        <v>36</v>
      </c>
      <c r="G21">
        <v>7</v>
      </c>
    </row>
    <row r="22" spans="1:16">
      <c r="A22">
        <v>58</v>
      </c>
      <c r="B22" t="s">
        <v>56</v>
      </c>
      <c r="C22">
        <v>276</v>
      </c>
      <c r="D22">
        <v>4</v>
      </c>
      <c r="E22" t="s">
        <v>56</v>
      </c>
      <c r="F22">
        <v>276</v>
      </c>
      <c r="G22">
        <v>6</v>
      </c>
      <c r="J22">
        <f>J23-G11</f>
        <v>32403</v>
      </c>
      <c r="K22">
        <f>K23-D11</f>
        <v>31589</v>
      </c>
      <c r="L22">
        <f>J22/K22-1</f>
        <v>0.0257684637057203</v>
      </c>
      <c r="O22" t="s">
        <v>57</v>
      </c>
      <c r="P22">
        <v>1321</v>
      </c>
    </row>
    <row r="23" spans="1:16">
      <c r="A23">
        <v>23</v>
      </c>
      <c r="B23" t="s">
        <v>58</v>
      </c>
      <c r="C23">
        <v>528</v>
      </c>
      <c r="D23">
        <v>10</v>
      </c>
      <c r="E23" t="s">
        <v>58</v>
      </c>
      <c r="F23">
        <v>528</v>
      </c>
      <c r="G23">
        <v>6</v>
      </c>
      <c r="J23">
        <v>32416</v>
      </c>
      <c r="K23">
        <v>31607</v>
      </c>
      <c r="O23" t="s">
        <v>59</v>
      </c>
      <c r="P23">
        <v>1021</v>
      </c>
    </row>
    <row r="24" spans="1:16">
      <c r="A24">
        <v>60</v>
      </c>
      <c r="B24" t="s">
        <v>60</v>
      </c>
      <c r="C24">
        <v>356</v>
      </c>
      <c r="D24">
        <v>4</v>
      </c>
      <c r="E24" t="s">
        <v>60</v>
      </c>
      <c r="F24">
        <v>356</v>
      </c>
      <c r="G24">
        <v>6</v>
      </c>
      <c r="O24" t="s">
        <v>61</v>
      </c>
      <c r="P24">
        <v>724</v>
      </c>
    </row>
    <row r="25" spans="1:16">
      <c r="A25">
        <v>6</v>
      </c>
      <c r="B25" t="s">
        <v>62</v>
      </c>
      <c r="C25">
        <v>608</v>
      </c>
      <c r="D25">
        <v>4</v>
      </c>
      <c r="E25" t="s">
        <v>62</v>
      </c>
      <c r="F25">
        <v>608</v>
      </c>
      <c r="G25">
        <v>6</v>
      </c>
      <c r="J25">
        <v>0.025595595912298</v>
      </c>
      <c r="O25" t="s">
        <v>63</v>
      </c>
      <c r="P25">
        <v>477</v>
      </c>
    </row>
    <row r="26" spans="1:16">
      <c r="A26">
        <v>22</v>
      </c>
      <c r="B26" t="s">
        <v>64</v>
      </c>
      <c r="C26">
        <v>360</v>
      </c>
      <c r="D26">
        <v>5</v>
      </c>
      <c r="E26" t="s">
        <v>64</v>
      </c>
      <c r="F26">
        <v>360</v>
      </c>
      <c r="G26">
        <v>5</v>
      </c>
      <c r="O26" t="s">
        <v>65</v>
      </c>
      <c r="P26">
        <v>420</v>
      </c>
    </row>
    <row r="27" spans="1:16">
      <c r="A27">
        <v>29</v>
      </c>
      <c r="B27" t="s">
        <v>66</v>
      </c>
      <c r="C27">
        <v>804</v>
      </c>
      <c r="D27">
        <v>3</v>
      </c>
      <c r="E27" t="s">
        <v>66</v>
      </c>
      <c r="F27">
        <v>804</v>
      </c>
      <c r="G27">
        <v>4</v>
      </c>
      <c r="O27" t="s">
        <v>67</v>
      </c>
      <c r="P27">
        <v>332</v>
      </c>
    </row>
    <row r="28" spans="1:16">
      <c r="A28">
        <v>3</v>
      </c>
      <c r="B28" t="s">
        <v>68</v>
      </c>
      <c r="C28">
        <v>250</v>
      </c>
      <c r="D28">
        <v>2</v>
      </c>
      <c r="E28" t="s">
        <v>68</v>
      </c>
      <c r="F28">
        <v>250</v>
      </c>
      <c r="G28">
        <v>4</v>
      </c>
      <c r="O28" t="s">
        <v>69</v>
      </c>
      <c r="P28">
        <v>233</v>
      </c>
    </row>
    <row r="29" spans="1:16">
      <c r="A29">
        <v>19</v>
      </c>
      <c r="B29" t="s">
        <v>70</v>
      </c>
      <c r="C29">
        <v>380</v>
      </c>
      <c r="D29">
        <v>3</v>
      </c>
      <c r="E29" t="s">
        <v>70</v>
      </c>
      <c r="F29">
        <v>380</v>
      </c>
      <c r="G29">
        <v>4</v>
      </c>
      <c r="O29" t="s">
        <v>71</v>
      </c>
      <c r="P29">
        <v>215</v>
      </c>
    </row>
    <row r="30" spans="1:16">
      <c r="A30">
        <v>59</v>
      </c>
      <c r="E30" t="s">
        <v>72</v>
      </c>
      <c r="F30">
        <v>704</v>
      </c>
      <c r="G30">
        <v>4</v>
      </c>
      <c r="J30" s="4">
        <v>2553</v>
      </c>
      <c r="K30">
        <f>J30-D13</f>
        <v>540</v>
      </c>
      <c r="O30" t="s">
        <v>73</v>
      </c>
      <c r="P30">
        <v>187</v>
      </c>
    </row>
    <row r="31" spans="1:16">
      <c r="A31">
        <v>61</v>
      </c>
      <c r="B31" t="s">
        <v>74</v>
      </c>
      <c r="C31">
        <v>792</v>
      </c>
      <c r="D31">
        <v>1</v>
      </c>
      <c r="E31" t="s">
        <v>74</v>
      </c>
      <c r="F31">
        <v>792</v>
      </c>
      <c r="G31">
        <v>4</v>
      </c>
      <c r="J31" s="4">
        <v>3169</v>
      </c>
      <c r="K31">
        <f>J31-G13</f>
        <v>619</v>
      </c>
      <c r="L31">
        <f>K31/K30-1</f>
        <v>0.146296296296296</v>
      </c>
      <c r="O31" t="s">
        <v>75</v>
      </c>
      <c r="P31">
        <v>133</v>
      </c>
    </row>
    <row r="32" spans="1:16">
      <c r="A32">
        <v>16</v>
      </c>
      <c r="B32" t="s">
        <v>76</v>
      </c>
      <c r="C32">
        <v>120</v>
      </c>
      <c r="D32">
        <v>5</v>
      </c>
      <c r="E32" t="s">
        <v>76</v>
      </c>
      <c r="F32">
        <v>120</v>
      </c>
      <c r="G32">
        <v>3</v>
      </c>
      <c r="J32" s="5">
        <v>0.241284763023893</v>
      </c>
      <c r="O32" t="s">
        <v>77</v>
      </c>
      <c r="P32">
        <v>110</v>
      </c>
    </row>
    <row r="33" spans="1:16">
      <c r="A33">
        <v>11</v>
      </c>
      <c r="B33" t="s">
        <v>78</v>
      </c>
      <c r="C33">
        <v>760</v>
      </c>
      <c r="D33">
        <v>1</v>
      </c>
      <c r="E33" t="s">
        <v>78</v>
      </c>
      <c r="F33">
        <v>760</v>
      </c>
      <c r="G33">
        <v>3</v>
      </c>
      <c r="O33" t="s">
        <v>79</v>
      </c>
      <c r="P33">
        <v>103</v>
      </c>
    </row>
    <row r="34" spans="1:16">
      <c r="A34">
        <v>10</v>
      </c>
      <c r="B34" t="s">
        <v>80</v>
      </c>
      <c r="C34">
        <v>32</v>
      </c>
      <c r="D34">
        <v>3</v>
      </c>
      <c r="E34" t="s">
        <v>80</v>
      </c>
      <c r="F34">
        <v>32</v>
      </c>
      <c r="G34">
        <v>3</v>
      </c>
      <c r="O34" t="s">
        <v>81</v>
      </c>
      <c r="P34">
        <v>99</v>
      </c>
    </row>
    <row r="35" spans="1:16">
      <c r="A35">
        <v>1</v>
      </c>
      <c r="B35" t="s">
        <v>82</v>
      </c>
      <c r="C35">
        <v>136</v>
      </c>
      <c r="D35">
        <v>1</v>
      </c>
      <c r="E35" t="s">
        <v>82</v>
      </c>
      <c r="F35">
        <v>136</v>
      </c>
      <c r="G35">
        <v>3</v>
      </c>
      <c r="O35" t="s">
        <v>83</v>
      </c>
      <c r="P35">
        <v>96</v>
      </c>
    </row>
    <row r="36" spans="1:16">
      <c r="A36">
        <v>49</v>
      </c>
      <c r="B36" t="s">
        <v>84</v>
      </c>
      <c r="C36">
        <v>400</v>
      </c>
      <c r="D36">
        <v>2</v>
      </c>
      <c r="E36" t="s">
        <v>84</v>
      </c>
      <c r="F36">
        <v>400</v>
      </c>
      <c r="G36">
        <v>3</v>
      </c>
      <c r="O36" t="s">
        <v>85</v>
      </c>
      <c r="P36">
        <v>56</v>
      </c>
    </row>
    <row r="37" spans="1:16">
      <c r="A37">
        <v>43</v>
      </c>
      <c r="E37" t="s">
        <v>86</v>
      </c>
      <c r="F37">
        <v>768</v>
      </c>
      <c r="G37">
        <v>2</v>
      </c>
      <c r="O37" t="s">
        <v>87</v>
      </c>
      <c r="P37">
        <v>44</v>
      </c>
    </row>
    <row r="38" spans="1:16">
      <c r="A38">
        <v>20</v>
      </c>
      <c r="B38" t="s">
        <v>88</v>
      </c>
      <c r="C38">
        <v>566</v>
      </c>
      <c r="D38">
        <v>4</v>
      </c>
      <c r="E38" t="s">
        <v>88</v>
      </c>
      <c r="F38">
        <v>566</v>
      </c>
      <c r="G38">
        <v>2</v>
      </c>
      <c r="O38" t="s">
        <v>89</v>
      </c>
      <c r="P38">
        <v>34</v>
      </c>
    </row>
    <row r="39" spans="1:16">
      <c r="A39">
        <v>41</v>
      </c>
      <c r="B39" t="s">
        <v>90</v>
      </c>
      <c r="C39">
        <v>76</v>
      </c>
      <c r="D39">
        <v>1</v>
      </c>
      <c r="E39" t="s">
        <v>90</v>
      </c>
      <c r="F39">
        <v>76</v>
      </c>
      <c r="G39">
        <v>2</v>
      </c>
      <c r="O39" t="s">
        <v>91</v>
      </c>
      <c r="P39">
        <v>10</v>
      </c>
    </row>
    <row r="40" spans="1:16">
      <c r="A40">
        <v>30</v>
      </c>
      <c r="B40" t="s">
        <v>92</v>
      </c>
      <c r="C40">
        <v>818</v>
      </c>
      <c r="D40">
        <v>2</v>
      </c>
      <c r="E40" t="s">
        <v>92</v>
      </c>
      <c r="F40">
        <v>818</v>
      </c>
      <c r="G40">
        <v>2</v>
      </c>
      <c r="O40" t="s">
        <v>93</v>
      </c>
      <c r="P40">
        <v>4</v>
      </c>
    </row>
    <row r="41" spans="1:7">
      <c r="A41">
        <v>25</v>
      </c>
      <c r="B41" t="s">
        <v>94</v>
      </c>
      <c r="C41">
        <v>764</v>
      </c>
      <c r="D41">
        <v>4</v>
      </c>
      <c r="E41" t="s">
        <v>94</v>
      </c>
      <c r="F41">
        <v>764</v>
      </c>
      <c r="G41">
        <v>2</v>
      </c>
    </row>
    <row r="42" spans="1:7">
      <c r="A42">
        <v>52</v>
      </c>
      <c r="B42" t="s">
        <v>95</v>
      </c>
      <c r="C42">
        <v>275</v>
      </c>
      <c r="D42">
        <v>2</v>
      </c>
      <c r="E42" t="s">
        <v>95</v>
      </c>
      <c r="F42">
        <v>275</v>
      </c>
      <c r="G42">
        <v>2</v>
      </c>
    </row>
    <row r="43" spans="1:7">
      <c r="A43">
        <v>62</v>
      </c>
      <c r="B43" t="s">
        <v>96</v>
      </c>
      <c r="C43">
        <v>724</v>
      </c>
      <c r="D43">
        <v>2</v>
      </c>
      <c r="E43" t="s">
        <v>96</v>
      </c>
      <c r="F43">
        <v>724</v>
      </c>
      <c r="G43">
        <v>2</v>
      </c>
    </row>
    <row r="44" spans="1:7">
      <c r="A44">
        <v>55</v>
      </c>
      <c r="B44" t="s">
        <v>97</v>
      </c>
      <c r="C44">
        <v>156</v>
      </c>
      <c r="D44">
        <v>2</v>
      </c>
      <c r="E44" t="s">
        <v>97</v>
      </c>
      <c r="F44">
        <v>156</v>
      </c>
      <c r="G44">
        <v>2</v>
      </c>
    </row>
    <row r="45" spans="1:7">
      <c r="A45">
        <v>39</v>
      </c>
      <c r="E45" t="s">
        <v>98</v>
      </c>
      <c r="F45">
        <v>434</v>
      </c>
      <c r="G45">
        <v>2</v>
      </c>
    </row>
    <row r="46" spans="1:7">
      <c r="A46">
        <v>46</v>
      </c>
      <c r="B46" t="s">
        <v>99</v>
      </c>
      <c r="C46">
        <v>586</v>
      </c>
      <c r="D46">
        <v>2</v>
      </c>
      <c r="E46" t="s">
        <v>99</v>
      </c>
      <c r="F46">
        <v>586</v>
      </c>
      <c r="G46">
        <v>2</v>
      </c>
    </row>
    <row r="47" spans="1:7">
      <c r="A47">
        <v>36</v>
      </c>
      <c r="B47" t="s">
        <v>100</v>
      </c>
      <c r="C47">
        <v>208</v>
      </c>
      <c r="D47">
        <v>3</v>
      </c>
      <c r="E47" t="s">
        <v>100</v>
      </c>
      <c r="F47">
        <v>208</v>
      </c>
      <c r="G47">
        <v>2</v>
      </c>
    </row>
    <row r="48" spans="1:7">
      <c r="A48">
        <v>44</v>
      </c>
      <c r="B48" t="s">
        <v>101</v>
      </c>
      <c r="C48">
        <v>116</v>
      </c>
      <c r="D48">
        <v>1</v>
      </c>
      <c r="E48" t="s">
        <v>101</v>
      </c>
      <c r="F48">
        <v>116</v>
      </c>
      <c r="G48">
        <v>1</v>
      </c>
    </row>
    <row r="49" spans="1:7">
      <c r="A49">
        <v>15</v>
      </c>
      <c r="B49" t="s">
        <v>102</v>
      </c>
      <c r="C49">
        <v>422</v>
      </c>
      <c r="D49">
        <v>1</v>
      </c>
      <c r="E49" t="s">
        <v>102</v>
      </c>
      <c r="F49">
        <v>422</v>
      </c>
      <c r="G49">
        <v>1</v>
      </c>
    </row>
    <row r="50" spans="1:7">
      <c r="A50">
        <v>24</v>
      </c>
      <c r="E50" t="s">
        <v>103</v>
      </c>
      <c r="F50">
        <v>860</v>
      </c>
      <c r="G50">
        <v>1</v>
      </c>
    </row>
    <row r="51" spans="1:7">
      <c r="A51">
        <v>37</v>
      </c>
      <c r="B51" t="s">
        <v>104</v>
      </c>
      <c r="C51">
        <v>616</v>
      </c>
      <c r="D51">
        <v>1</v>
      </c>
      <c r="E51" t="s">
        <v>104</v>
      </c>
      <c r="F51">
        <v>616</v>
      </c>
      <c r="G51">
        <v>1</v>
      </c>
    </row>
    <row r="52" spans="1:7">
      <c r="A52">
        <v>31</v>
      </c>
      <c r="E52" t="s">
        <v>105</v>
      </c>
      <c r="F52">
        <v>858</v>
      </c>
      <c r="G52">
        <v>1</v>
      </c>
    </row>
    <row r="53" spans="1:7">
      <c r="A53">
        <v>27</v>
      </c>
      <c r="B53" t="s">
        <v>106</v>
      </c>
      <c r="C53">
        <v>428</v>
      </c>
      <c r="D53">
        <v>2</v>
      </c>
      <c r="E53" t="s">
        <v>106</v>
      </c>
      <c r="F53">
        <v>428</v>
      </c>
      <c r="G53">
        <v>1</v>
      </c>
    </row>
    <row r="54" spans="1:7">
      <c r="A54">
        <v>5</v>
      </c>
      <c r="B54" t="s">
        <v>107</v>
      </c>
      <c r="C54">
        <v>364</v>
      </c>
      <c r="D54">
        <v>2</v>
      </c>
      <c r="E54" t="s">
        <v>107</v>
      </c>
      <c r="F54">
        <v>364</v>
      </c>
      <c r="G54">
        <v>1</v>
      </c>
    </row>
    <row r="55" spans="1:7">
      <c r="A55">
        <v>9</v>
      </c>
      <c r="E55" t="s">
        <v>108</v>
      </c>
      <c r="F55">
        <v>56</v>
      </c>
      <c r="G55">
        <v>1</v>
      </c>
    </row>
    <row r="56" spans="1:7">
      <c r="A56">
        <v>56</v>
      </c>
      <c r="B56" t="s">
        <v>109</v>
      </c>
      <c r="C56">
        <v>690</v>
      </c>
      <c r="D56">
        <v>2</v>
      </c>
      <c r="E56" t="s">
        <v>109</v>
      </c>
      <c r="F56">
        <v>690</v>
      </c>
      <c r="G56">
        <v>1</v>
      </c>
    </row>
    <row r="57" spans="1:7">
      <c r="A57">
        <v>57</v>
      </c>
      <c r="E57" t="s">
        <v>110</v>
      </c>
      <c r="F57">
        <v>376</v>
      </c>
      <c r="G57">
        <v>1</v>
      </c>
    </row>
    <row r="58" spans="1:7">
      <c r="A58">
        <v>26</v>
      </c>
      <c r="E58" t="s">
        <v>111</v>
      </c>
      <c r="F58">
        <v>203</v>
      </c>
      <c r="G58">
        <v>1</v>
      </c>
    </row>
    <row r="59" spans="1:7">
      <c r="A59">
        <v>14</v>
      </c>
      <c r="B59" t="s">
        <v>112</v>
      </c>
      <c r="C59">
        <v>710</v>
      </c>
      <c r="D59">
        <v>1</v>
      </c>
      <c r="E59" t="s">
        <v>112</v>
      </c>
      <c r="F59">
        <v>710</v>
      </c>
      <c r="G59">
        <v>1</v>
      </c>
    </row>
    <row r="60" spans="1:7">
      <c r="A60">
        <v>38</v>
      </c>
      <c r="E60" t="s">
        <v>113</v>
      </c>
      <c r="F60">
        <v>659</v>
      </c>
      <c r="G60">
        <v>1</v>
      </c>
    </row>
    <row r="61" spans="1:7">
      <c r="A61">
        <v>51</v>
      </c>
      <c r="B61" t="s">
        <v>114</v>
      </c>
      <c r="C61">
        <v>40</v>
      </c>
      <c r="D61">
        <v>1</v>
      </c>
      <c r="E61" t="s">
        <v>114</v>
      </c>
      <c r="F61">
        <v>40</v>
      </c>
      <c r="G61">
        <v>1</v>
      </c>
    </row>
    <row r="62" spans="1:10">
      <c r="A62">
        <v>54</v>
      </c>
      <c r="B62" t="s">
        <v>115</v>
      </c>
      <c r="C62">
        <v>554</v>
      </c>
      <c r="D62">
        <v>4</v>
      </c>
      <c r="E62" t="s">
        <v>115</v>
      </c>
      <c r="F62">
        <v>554</v>
      </c>
      <c r="G62">
        <v>1</v>
      </c>
      <c r="J62">
        <f>G65/D66-1</f>
        <v>0</v>
      </c>
    </row>
    <row r="63" spans="1:7">
      <c r="A63">
        <v>53</v>
      </c>
      <c r="B63" t="s">
        <v>116</v>
      </c>
      <c r="C63">
        <v>752</v>
      </c>
      <c r="D63">
        <v>1</v>
      </c>
      <c r="E63" t="s">
        <v>116</v>
      </c>
      <c r="F63">
        <v>752</v>
      </c>
      <c r="G63">
        <v>1</v>
      </c>
    </row>
    <row r="64" spans="1:7">
      <c r="A64">
        <v>4</v>
      </c>
      <c r="B64" t="s">
        <v>117</v>
      </c>
      <c r="C64">
        <v>368</v>
      </c>
      <c r="D64">
        <v>1</v>
      </c>
      <c r="E64" t="s">
        <v>117</v>
      </c>
      <c r="F64">
        <v>368</v>
      </c>
      <c r="G64">
        <v>1</v>
      </c>
    </row>
    <row r="65" spans="1:7">
      <c r="A65">
        <v>33</v>
      </c>
      <c r="B65" t="s">
        <v>118</v>
      </c>
      <c r="C65">
        <v>4</v>
      </c>
      <c r="D65">
        <v>1</v>
      </c>
      <c r="E65" t="s">
        <v>118</v>
      </c>
      <c r="F65">
        <v>4</v>
      </c>
      <c r="G65">
        <v>1</v>
      </c>
    </row>
    <row r="66" spans="1:7">
      <c r="A66">
        <v>50</v>
      </c>
      <c r="B66" t="s">
        <v>119</v>
      </c>
      <c r="C66">
        <v>504</v>
      </c>
      <c r="D66">
        <v>1</v>
      </c>
      <c r="E66" t="s">
        <v>119</v>
      </c>
      <c r="F66">
        <v>504</v>
      </c>
      <c r="G66">
        <v>1</v>
      </c>
    </row>
    <row r="67" spans="1:4">
      <c r="A67">
        <v>73</v>
      </c>
      <c r="B67" t="s">
        <v>120</v>
      </c>
      <c r="C67">
        <v>800</v>
      </c>
      <c r="D67">
        <v>2</v>
      </c>
    </row>
    <row r="68" spans="1:4">
      <c r="A68">
        <v>74</v>
      </c>
      <c r="B68" t="s">
        <v>121</v>
      </c>
      <c r="C68">
        <v>756</v>
      </c>
      <c r="D68">
        <v>3</v>
      </c>
    </row>
    <row r="69" spans="1:4">
      <c r="A69">
        <v>71</v>
      </c>
      <c r="B69" t="s">
        <v>122</v>
      </c>
      <c r="C69">
        <v>372</v>
      </c>
      <c r="D69">
        <v>1</v>
      </c>
    </row>
    <row r="70" spans="1:4">
      <c r="A70">
        <v>72</v>
      </c>
      <c r="B70" t="s">
        <v>123</v>
      </c>
      <c r="C70">
        <v>736</v>
      </c>
      <c r="D70">
        <v>1</v>
      </c>
    </row>
    <row r="71" spans="1:4">
      <c r="A71">
        <v>77</v>
      </c>
      <c r="B71" t="s">
        <v>124</v>
      </c>
      <c r="C71">
        <v>152</v>
      </c>
      <c r="D71">
        <v>1</v>
      </c>
    </row>
    <row r="72" spans="1:4">
      <c r="A72">
        <v>78</v>
      </c>
      <c r="B72" t="s">
        <v>125</v>
      </c>
      <c r="C72">
        <v>320</v>
      </c>
      <c r="D72">
        <v>1</v>
      </c>
    </row>
    <row r="73" spans="1:4">
      <c r="A73">
        <v>75</v>
      </c>
      <c r="B73" t="s">
        <v>126</v>
      </c>
      <c r="C73">
        <v>112</v>
      </c>
      <c r="D73">
        <v>1</v>
      </c>
    </row>
    <row r="74" spans="1:4">
      <c r="A74">
        <v>76</v>
      </c>
      <c r="B74" t="s">
        <v>127</v>
      </c>
      <c r="C74">
        <v>44</v>
      </c>
      <c r="D74">
        <v>1</v>
      </c>
    </row>
    <row r="75" spans="1:4">
      <c r="A75">
        <v>65</v>
      </c>
      <c r="B75" t="s">
        <v>128</v>
      </c>
      <c r="C75">
        <v>620</v>
      </c>
      <c r="D75">
        <v>1</v>
      </c>
    </row>
    <row r="76" spans="1:4">
      <c r="A76">
        <v>66</v>
      </c>
      <c r="B76" t="s">
        <v>129</v>
      </c>
      <c r="C76">
        <v>705</v>
      </c>
      <c r="D76">
        <v>2</v>
      </c>
    </row>
    <row r="77" spans="1:4">
      <c r="A77">
        <v>63</v>
      </c>
      <c r="B77" t="s">
        <v>130</v>
      </c>
      <c r="C77">
        <v>660</v>
      </c>
      <c r="D77">
        <v>1</v>
      </c>
    </row>
    <row r="78" spans="1:4">
      <c r="A78">
        <v>64</v>
      </c>
      <c r="B78" t="s">
        <v>131</v>
      </c>
      <c r="C78">
        <v>50</v>
      </c>
      <c r="D78">
        <v>1</v>
      </c>
    </row>
    <row r="79" spans="1:4">
      <c r="A79">
        <v>69</v>
      </c>
      <c r="B79" t="s">
        <v>132</v>
      </c>
      <c r="C79">
        <v>788</v>
      </c>
      <c r="D79">
        <v>1</v>
      </c>
    </row>
    <row r="80" spans="1:4">
      <c r="A80">
        <v>70</v>
      </c>
      <c r="B80" t="s">
        <v>133</v>
      </c>
      <c r="C80">
        <v>584</v>
      </c>
      <c r="D80">
        <v>1</v>
      </c>
    </row>
    <row r="81" spans="1:4">
      <c r="A81">
        <v>67</v>
      </c>
      <c r="B81" t="s">
        <v>134</v>
      </c>
      <c r="C81">
        <v>51</v>
      </c>
      <c r="D81">
        <v>1</v>
      </c>
    </row>
    <row r="82" spans="1:4">
      <c r="A82">
        <v>68</v>
      </c>
      <c r="B82" t="s">
        <v>135</v>
      </c>
      <c r="C82">
        <v>762</v>
      </c>
      <c r="D82">
        <v>1</v>
      </c>
    </row>
    <row r="83" spans="2:4">
      <c r="B83" t="s">
        <v>136</v>
      </c>
      <c r="C83">
        <v>442</v>
      </c>
      <c r="D83">
        <v>1</v>
      </c>
    </row>
    <row r="84" spans="2:4">
      <c r="B84" t="s">
        <v>137</v>
      </c>
      <c r="C84">
        <v>266</v>
      </c>
      <c r="D84">
        <v>1</v>
      </c>
    </row>
    <row r="85" spans="2:4">
      <c r="B85" t="s">
        <v>138</v>
      </c>
      <c r="C85">
        <v>348</v>
      </c>
      <c r="D85">
        <v>1</v>
      </c>
    </row>
    <row r="86" spans="2:4">
      <c r="B86" t="s">
        <v>139</v>
      </c>
      <c r="C86">
        <v>268</v>
      </c>
      <c r="D86">
        <v>1</v>
      </c>
    </row>
    <row r="87" spans="2:7">
      <c r="B87" t="s">
        <v>140</v>
      </c>
      <c r="C87">
        <v>68</v>
      </c>
      <c r="D87">
        <v>4</v>
      </c>
      <c r="E87" t="s">
        <v>140</v>
      </c>
      <c r="F87">
        <v>68</v>
      </c>
      <c r="G87">
        <v>3</v>
      </c>
    </row>
    <row r="88" spans="2:7">
      <c r="B88" t="s">
        <v>141</v>
      </c>
      <c r="C88">
        <v>31</v>
      </c>
      <c r="D88">
        <v>3</v>
      </c>
      <c r="E88" t="s">
        <v>141</v>
      </c>
      <c r="F88">
        <v>31</v>
      </c>
      <c r="G88">
        <v>3</v>
      </c>
    </row>
    <row r="89" spans="2:7">
      <c r="B89" t="s">
        <v>103</v>
      </c>
      <c r="C89">
        <v>860</v>
      </c>
      <c r="D89">
        <v>2</v>
      </c>
      <c r="E89" t="s">
        <v>103</v>
      </c>
      <c r="F89">
        <v>860</v>
      </c>
      <c r="G89">
        <v>3</v>
      </c>
    </row>
    <row r="90" spans="2:7">
      <c r="B90" t="s">
        <v>142</v>
      </c>
      <c r="C90">
        <v>862</v>
      </c>
      <c r="D90">
        <v>3</v>
      </c>
      <c r="E90" t="s">
        <v>142</v>
      </c>
      <c r="F90">
        <v>862</v>
      </c>
      <c r="G90">
        <v>3</v>
      </c>
    </row>
    <row r="91" spans="2:7">
      <c r="B91" t="s">
        <v>143</v>
      </c>
      <c r="C91">
        <v>104</v>
      </c>
      <c r="D91">
        <v>3</v>
      </c>
      <c r="E91" t="s">
        <v>143</v>
      </c>
      <c r="F91">
        <v>104</v>
      </c>
      <c r="G91">
        <v>3</v>
      </c>
    </row>
    <row r="92" spans="2:7">
      <c r="B92" t="s">
        <v>144</v>
      </c>
      <c r="C92">
        <v>214</v>
      </c>
      <c r="D92">
        <v>3</v>
      </c>
      <c r="E92" t="s">
        <v>144</v>
      </c>
      <c r="F92">
        <v>214</v>
      </c>
      <c r="G92">
        <v>3</v>
      </c>
    </row>
    <row r="93" spans="2:7">
      <c r="B93" t="s">
        <v>113</v>
      </c>
      <c r="C93">
        <v>659</v>
      </c>
      <c r="D93">
        <v>2</v>
      </c>
      <c r="E93" t="s">
        <v>113</v>
      </c>
      <c r="F93">
        <v>659</v>
      </c>
      <c r="G93">
        <v>3</v>
      </c>
    </row>
    <row r="94" spans="2:7">
      <c r="B94" t="s">
        <v>127</v>
      </c>
      <c r="C94">
        <v>44</v>
      </c>
      <c r="D94">
        <v>3</v>
      </c>
      <c r="E94" t="s">
        <v>127</v>
      </c>
      <c r="F94">
        <v>44</v>
      </c>
      <c r="G94">
        <v>3</v>
      </c>
    </row>
    <row r="95" spans="2:7">
      <c r="B95" t="s">
        <v>145</v>
      </c>
      <c r="C95">
        <v>686</v>
      </c>
      <c r="D95">
        <v>3</v>
      </c>
      <c r="E95" t="s">
        <v>145</v>
      </c>
      <c r="F95">
        <v>686</v>
      </c>
      <c r="G95">
        <v>3</v>
      </c>
    </row>
    <row r="96" spans="2:7">
      <c r="B96" t="s">
        <v>101</v>
      </c>
      <c r="C96">
        <v>116</v>
      </c>
      <c r="D96">
        <v>2</v>
      </c>
      <c r="E96" t="s">
        <v>101</v>
      </c>
      <c r="F96">
        <v>116</v>
      </c>
      <c r="G96">
        <v>3</v>
      </c>
    </row>
    <row r="97" spans="2:7">
      <c r="B97" t="s">
        <v>146</v>
      </c>
      <c r="C97">
        <v>604</v>
      </c>
      <c r="D97">
        <v>4</v>
      </c>
      <c r="E97" t="s">
        <v>146</v>
      </c>
      <c r="F97">
        <v>604</v>
      </c>
      <c r="G97">
        <v>3</v>
      </c>
    </row>
    <row r="98" spans="2:7">
      <c r="B98" t="s">
        <v>147</v>
      </c>
      <c r="C98">
        <v>196</v>
      </c>
      <c r="D98">
        <v>3</v>
      </c>
      <c r="E98" t="s">
        <v>147</v>
      </c>
      <c r="F98">
        <v>196</v>
      </c>
      <c r="G98">
        <v>3</v>
      </c>
    </row>
    <row r="99" spans="2:7">
      <c r="B99" t="s">
        <v>125</v>
      </c>
      <c r="C99">
        <v>320</v>
      </c>
      <c r="D99">
        <v>2</v>
      </c>
      <c r="E99" t="s">
        <v>125</v>
      </c>
      <c r="F99">
        <v>320</v>
      </c>
      <c r="G99">
        <v>2</v>
      </c>
    </row>
    <row r="100" spans="2:7">
      <c r="B100" t="s">
        <v>123</v>
      </c>
      <c r="C100">
        <v>736</v>
      </c>
      <c r="D100">
        <v>2</v>
      </c>
      <c r="E100" t="s">
        <v>123</v>
      </c>
      <c r="F100">
        <v>736</v>
      </c>
      <c r="G100">
        <v>2</v>
      </c>
    </row>
    <row r="101" spans="2:7">
      <c r="B101" t="s">
        <v>148</v>
      </c>
      <c r="C101">
        <v>548</v>
      </c>
      <c r="D101">
        <v>2</v>
      </c>
      <c r="E101" t="s">
        <v>148</v>
      </c>
      <c r="F101">
        <v>548</v>
      </c>
      <c r="G101">
        <v>2</v>
      </c>
    </row>
    <row r="102" spans="2:7">
      <c r="B102" t="s">
        <v>149</v>
      </c>
      <c r="C102">
        <v>703</v>
      </c>
      <c r="D102">
        <v>3</v>
      </c>
      <c r="E102" t="s">
        <v>149</v>
      </c>
      <c r="F102">
        <v>703</v>
      </c>
      <c r="G102">
        <v>2</v>
      </c>
    </row>
    <row r="103" spans="2:7">
      <c r="B103" t="s">
        <v>150</v>
      </c>
      <c r="C103">
        <v>496</v>
      </c>
      <c r="D103">
        <v>2</v>
      </c>
      <c r="E103" t="s">
        <v>150</v>
      </c>
      <c r="F103">
        <v>496</v>
      </c>
      <c r="G103">
        <v>2</v>
      </c>
    </row>
    <row r="104" spans="2:7">
      <c r="B104" t="s">
        <v>126</v>
      </c>
      <c r="C104">
        <v>112</v>
      </c>
      <c r="D104">
        <v>2</v>
      </c>
      <c r="E104" t="s">
        <v>126</v>
      </c>
      <c r="F104">
        <v>112</v>
      </c>
      <c r="G104">
        <v>2</v>
      </c>
    </row>
    <row r="105" spans="5:7">
      <c r="E105" t="s">
        <v>86</v>
      </c>
      <c r="F105">
        <v>768</v>
      </c>
      <c r="G105">
        <v>2</v>
      </c>
    </row>
    <row r="106" spans="2:7">
      <c r="B106" t="s">
        <v>151</v>
      </c>
      <c r="C106">
        <v>170</v>
      </c>
      <c r="D106">
        <v>2</v>
      </c>
      <c r="E106" t="s">
        <v>151</v>
      </c>
      <c r="F106">
        <v>170</v>
      </c>
      <c r="G106">
        <v>2</v>
      </c>
    </row>
    <row r="107" spans="2:7">
      <c r="B107" t="s">
        <v>152</v>
      </c>
      <c r="C107">
        <v>398</v>
      </c>
      <c r="D107">
        <v>2</v>
      </c>
      <c r="E107" t="s">
        <v>152</v>
      </c>
      <c r="F107">
        <v>398</v>
      </c>
      <c r="G107">
        <v>2</v>
      </c>
    </row>
    <row r="108" spans="2:7">
      <c r="B108" t="s">
        <v>153</v>
      </c>
      <c r="C108">
        <v>270</v>
      </c>
      <c r="D108">
        <v>2</v>
      </c>
      <c r="E108" t="s">
        <v>153</v>
      </c>
      <c r="F108">
        <v>270</v>
      </c>
      <c r="G108">
        <v>2</v>
      </c>
    </row>
    <row r="109" spans="2:7">
      <c r="B109" t="s">
        <v>132</v>
      </c>
      <c r="C109">
        <v>788</v>
      </c>
      <c r="D109">
        <v>2</v>
      </c>
      <c r="E109" t="s">
        <v>132</v>
      </c>
      <c r="F109">
        <v>788</v>
      </c>
      <c r="G109">
        <v>2</v>
      </c>
    </row>
    <row r="110" spans="2:7">
      <c r="B110" t="s">
        <v>154</v>
      </c>
      <c r="C110">
        <v>191</v>
      </c>
      <c r="D110">
        <v>2</v>
      </c>
      <c r="E110" t="s">
        <v>154</v>
      </c>
      <c r="F110">
        <v>191</v>
      </c>
      <c r="G110">
        <v>2</v>
      </c>
    </row>
    <row r="111" spans="2:7">
      <c r="B111" t="s">
        <v>155</v>
      </c>
      <c r="C111">
        <v>52</v>
      </c>
      <c r="D111">
        <v>3</v>
      </c>
      <c r="E111" t="s">
        <v>155</v>
      </c>
      <c r="F111">
        <v>52</v>
      </c>
      <c r="G111">
        <v>2</v>
      </c>
    </row>
    <row r="112" spans="2:7">
      <c r="B112" t="s">
        <v>135</v>
      </c>
      <c r="C112">
        <v>762</v>
      </c>
      <c r="D112">
        <v>1</v>
      </c>
      <c r="E112" t="s">
        <v>135</v>
      </c>
      <c r="F112">
        <v>762</v>
      </c>
      <c r="G112">
        <v>1</v>
      </c>
    </row>
    <row r="113" spans="2:7">
      <c r="B113" t="s">
        <v>156</v>
      </c>
      <c r="C113">
        <v>450</v>
      </c>
      <c r="D113">
        <v>1</v>
      </c>
      <c r="E113" t="s">
        <v>156</v>
      </c>
      <c r="F113">
        <v>450</v>
      </c>
      <c r="G113">
        <v>1</v>
      </c>
    </row>
    <row r="114" spans="2:7">
      <c r="B114" t="s">
        <v>157</v>
      </c>
      <c r="C114">
        <v>404</v>
      </c>
      <c r="D114">
        <v>1</v>
      </c>
      <c r="E114" t="s">
        <v>157</v>
      </c>
      <c r="F114">
        <v>404</v>
      </c>
      <c r="G114">
        <v>1</v>
      </c>
    </row>
    <row r="115" spans="5:7">
      <c r="E115" t="s">
        <v>105</v>
      </c>
      <c r="F115">
        <v>858</v>
      </c>
      <c r="G115">
        <v>1</v>
      </c>
    </row>
    <row r="116" spans="2:7">
      <c r="B116" t="s">
        <v>158</v>
      </c>
      <c r="C116">
        <v>388</v>
      </c>
      <c r="D116">
        <v>1</v>
      </c>
      <c r="E116" t="s">
        <v>158</v>
      </c>
      <c r="F116">
        <v>388</v>
      </c>
      <c r="G116">
        <v>1</v>
      </c>
    </row>
    <row r="117" spans="2:7">
      <c r="B117" t="s">
        <v>159</v>
      </c>
      <c r="C117">
        <v>694</v>
      </c>
      <c r="D117">
        <v>1</v>
      </c>
      <c r="E117" t="s">
        <v>159</v>
      </c>
      <c r="F117">
        <v>694</v>
      </c>
      <c r="G117">
        <v>1</v>
      </c>
    </row>
    <row r="118" spans="2:7">
      <c r="B118" t="s">
        <v>160</v>
      </c>
      <c r="C118">
        <v>850</v>
      </c>
      <c r="D118">
        <v>1</v>
      </c>
      <c r="E118" t="s">
        <v>160</v>
      </c>
      <c r="F118">
        <v>850</v>
      </c>
      <c r="G118">
        <v>1</v>
      </c>
    </row>
    <row r="119" spans="2:7">
      <c r="B119" t="s">
        <v>161</v>
      </c>
      <c r="C119">
        <v>8</v>
      </c>
      <c r="D119">
        <v>1</v>
      </c>
      <c r="E119" t="s">
        <v>161</v>
      </c>
      <c r="F119">
        <v>8</v>
      </c>
      <c r="G119">
        <v>1</v>
      </c>
    </row>
    <row r="120" spans="2:7">
      <c r="B120" t="s">
        <v>162</v>
      </c>
      <c r="C120">
        <v>100</v>
      </c>
      <c r="D120">
        <v>1</v>
      </c>
      <c r="E120" t="s">
        <v>162</v>
      </c>
      <c r="F120">
        <v>100</v>
      </c>
      <c r="G120">
        <v>1</v>
      </c>
    </row>
    <row r="121" spans="2:7">
      <c r="B121" t="s">
        <v>163</v>
      </c>
      <c r="C121">
        <v>144</v>
      </c>
      <c r="D121">
        <v>1</v>
      </c>
      <c r="E121" t="s">
        <v>163</v>
      </c>
      <c r="F121">
        <v>144</v>
      </c>
      <c r="G121">
        <v>1</v>
      </c>
    </row>
    <row r="122" spans="2:7">
      <c r="B122" t="s">
        <v>164</v>
      </c>
      <c r="C122">
        <v>430</v>
      </c>
      <c r="D122">
        <v>1</v>
      </c>
      <c r="E122" t="s">
        <v>164</v>
      </c>
      <c r="F122">
        <v>430</v>
      </c>
      <c r="G122">
        <v>1</v>
      </c>
    </row>
    <row r="123" spans="2:7">
      <c r="B123" t="s">
        <v>165</v>
      </c>
      <c r="C123">
        <v>246</v>
      </c>
      <c r="D123">
        <v>1</v>
      </c>
      <c r="E123" t="s">
        <v>165</v>
      </c>
      <c r="F123">
        <v>246</v>
      </c>
      <c r="G123">
        <v>1</v>
      </c>
    </row>
    <row r="124" spans="2:7">
      <c r="B124" t="s">
        <v>166</v>
      </c>
      <c r="C124">
        <v>28</v>
      </c>
      <c r="D124">
        <v>1</v>
      </c>
      <c r="E124" t="s">
        <v>166</v>
      </c>
      <c r="F124">
        <v>28</v>
      </c>
      <c r="G124">
        <v>1</v>
      </c>
    </row>
    <row r="125" spans="2:7">
      <c r="B125" t="s">
        <v>167</v>
      </c>
      <c r="C125">
        <v>894</v>
      </c>
      <c r="D125">
        <v>1</v>
      </c>
      <c r="E125" t="s">
        <v>167</v>
      </c>
      <c r="F125">
        <v>894</v>
      </c>
      <c r="G125">
        <v>1</v>
      </c>
    </row>
    <row r="126" spans="2:7">
      <c r="B126" t="s">
        <v>168</v>
      </c>
      <c r="C126">
        <v>231</v>
      </c>
      <c r="D126">
        <v>2</v>
      </c>
      <c r="E126" t="s">
        <v>168</v>
      </c>
      <c r="F126">
        <v>231</v>
      </c>
      <c r="G126">
        <v>1</v>
      </c>
    </row>
    <row r="127" spans="2:7">
      <c r="B127" t="s">
        <v>169</v>
      </c>
      <c r="C127">
        <v>706</v>
      </c>
      <c r="D127">
        <v>1</v>
      </c>
      <c r="E127" t="s">
        <v>169</v>
      </c>
      <c r="F127">
        <v>706</v>
      </c>
      <c r="G127">
        <v>1</v>
      </c>
    </row>
    <row r="128" spans="2:7">
      <c r="B128" t="s">
        <v>170</v>
      </c>
      <c r="C128">
        <v>222</v>
      </c>
      <c r="D128">
        <v>1</v>
      </c>
      <c r="E128" t="s">
        <v>170</v>
      </c>
      <c r="F128">
        <v>222</v>
      </c>
      <c r="G128">
        <v>1</v>
      </c>
    </row>
    <row r="129" spans="2:7">
      <c r="B129" t="s">
        <v>171</v>
      </c>
      <c r="C129">
        <v>795</v>
      </c>
      <c r="D129">
        <v>1</v>
      </c>
      <c r="E129" t="s">
        <v>171</v>
      </c>
      <c r="F129">
        <v>795</v>
      </c>
      <c r="G129">
        <v>1</v>
      </c>
    </row>
    <row r="130" spans="2:7">
      <c r="B130" t="s">
        <v>172</v>
      </c>
      <c r="C130">
        <v>512</v>
      </c>
      <c r="D130">
        <v>1</v>
      </c>
      <c r="E130" t="s">
        <v>172</v>
      </c>
      <c r="F130">
        <v>512</v>
      </c>
      <c r="G130">
        <v>1</v>
      </c>
    </row>
    <row r="131" spans="2:7">
      <c r="B131" t="s">
        <v>173</v>
      </c>
      <c r="C131">
        <v>86</v>
      </c>
      <c r="D131">
        <v>1</v>
      </c>
      <c r="E131" t="s">
        <v>173</v>
      </c>
      <c r="F131">
        <v>86</v>
      </c>
      <c r="G131">
        <v>1</v>
      </c>
    </row>
    <row r="132" spans="2:7">
      <c r="B132" t="s">
        <v>174</v>
      </c>
      <c r="C132">
        <v>218</v>
      </c>
      <c r="D132">
        <v>1</v>
      </c>
      <c r="E132" t="s">
        <v>174</v>
      </c>
      <c r="F132">
        <v>218</v>
      </c>
      <c r="G132">
        <v>1</v>
      </c>
    </row>
    <row r="133" spans="2:7">
      <c r="B133" t="s">
        <v>129</v>
      </c>
      <c r="C133">
        <v>705</v>
      </c>
      <c r="D133">
        <v>2</v>
      </c>
      <c r="E133" t="s">
        <v>129</v>
      </c>
      <c r="F133">
        <v>705</v>
      </c>
      <c r="G133">
        <v>1</v>
      </c>
    </row>
    <row r="134" spans="2:7">
      <c r="B134" t="s">
        <v>175</v>
      </c>
      <c r="C134">
        <v>70</v>
      </c>
      <c r="D134">
        <v>1</v>
      </c>
      <c r="E134" t="s">
        <v>175</v>
      </c>
      <c r="F134">
        <v>70</v>
      </c>
      <c r="G134">
        <v>1</v>
      </c>
    </row>
    <row r="135" spans="2:7">
      <c r="B135" t="s">
        <v>176</v>
      </c>
      <c r="C135">
        <v>784</v>
      </c>
      <c r="D135">
        <v>2</v>
      </c>
      <c r="E135" t="s">
        <v>176</v>
      </c>
      <c r="F135">
        <v>784</v>
      </c>
      <c r="G135">
        <v>1</v>
      </c>
    </row>
    <row r="136" spans="2:7">
      <c r="B136" t="s">
        <v>177</v>
      </c>
      <c r="C136">
        <v>352</v>
      </c>
      <c r="D136">
        <v>1</v>
      </c>
      <c r="E136" t="s">
        <v>177</v>
      </c>
      <c r="F136">
        <v>352</v>
      </c>
      <c r="G136">
        <v>1</v>
      </c>
    </row>
    <row r="137" spans="2:7">
      <c r="B137" t="s">
        <v>178</v>
      </c>
      <c r="C137">
        <v>178</v>
      </c>
      <c r="D137">
        <v>1</v>
      </c>
      <c r="E137" t="s">
        <v>178</v>
      </c>
      <c r="F137">
        <v>178</v>
      </c>
      <c r="G137">
        <v>1</v>
      </c>
    </row>
    <row r="138" spans="2:7">
      <c r="B138" t="s">
        <v>137</v>
      </c>
      <c r="C138">
        <v>266</v>
      </c>
      <c r="D138">
        <v>1</v>
      </c>
      <c r="E138" t="s">
        <v>137</v>
      </c>
      <c r="F138">
        <v>266</v>
      </c>
      <c r="G138">
        <v>1</v>
      </c>
    </row>
    <row r="139" spans="2:7">
      <c r="B139" t="s">
        <v>179</v>
      </c>
      <c r="C139">
        <v>226</v>
      </c>
      <c r="D139">
        <v>1</v>
      </c>
      <c r="E139" t="s">
        <v>179</v>
      </c>
      <c r="F139">
        <v>226</v>
      </c>
      <c r="G139">
        <v>1</v>
      </c>
    </row>
    <row r="140" spans="2:7">
      <c r="B140" t="s">
        <v>180</v>
      </c>
      <c r="C140">
        <v>24</v>
      </c>
      <c r="D140">
        <v>1</v>
      </c>
      <c r="E140" t="s">
        <v>180</v>
      </c>
      <c r="F140">
        <v>24</v>
      </c>
      <c r="G140">
        <v>1</v>
      </c>
    </row>
    <row r="141" spans="2:4">
      <c r="B141" t="s">
        <v>181</v>
      </c>
      <c r="C141">
        <v>48</v>
      </c>
      <c r="D141">
        <v>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workbookViewId="0">
      <selection activeCell="C19" sqref="C19"/>
    </sheetView>
  </sheetViews>
  <sheetFormatPr defaultColWidth="9" defaultRowHeight="14"/>
  <sheetData>
    <row r="1" spans="6:6">
      <c r="F1" s="2" t="s">
        <v>182</v>
      </c>
    </row>
    <row r="2" spans="1:21">
      <c r="A2" t="s">
        <v>183</v>
      </c>
      <c r="F2" t="s">
        <v>184</v>
      </c>
      <c r="K2" t="s">
        <v>185</v>
      </c>
      <c r="P2" t="s">
        <v>186</v>
      </c>
      <c r="U2" t="s">
        <v>187</v>
      </c>
    </row>
    <row r="3" spans="1:21">
      <c r="A3" s="2" t="s">
        <v>188</v>
      </c>
      <c r="F3" t="s">
        <v>189</v>
      </c>
      <c r="K3" t="s">
        <v>190</v>
      </c>
      <c r="P3" t="s">
        <v>191</v>
      </c>
      <c r="U3" t="s">
        <v>192</v>
      </c>
    </row>
    <row r="4" spans="1:21">
      <c r="A4" t="s">
        <v>189</v>
      </c>
      <c r="F4" t="s">
        <v>193</v>
      </c>
      <c r="G4" t="s">
        <v>12</v>
      </c>
      <c r="H4" t="s">
        <v>23</v>
      </c>
      <c r="I4" t="s">
        <v>35</v>
      </c>
      <c r="K4" t="s">
        <v>189</v>
      </c>
      <c r="P4" t="s">
        <v>189</v>
      </c>
      <c r="U4" t="s">
        <v>189</v>
      </c>
    </row>
    <row r="5" spans="1:24">
      <c r="A5" t="s">
        <v>194</v>
      </c>
      <c r="B5" t="s">
        <v>12</v>
      </c>
      <c r="C5" t="s">
        <v>23</v>
      </c>
      <c r="D5" t="s">
        <v>35</v>
      </c>
      <c r="F5" t="s">
        <v>2</v>
      </c>
      <c r="G5">
        <v>339</v>
      </c>
      <c r="H5" s="3">
        <v>-0.2382</v>
      </c>
      <c r="I5" s="3">
        <v>1</v>
      </c>
      <c r="K5" t="s">
        <v>34</v>
      </c>
      <c r="L5" t="s">
        <v>12</v>
      </c>
      <c r="M5" t="s">
        <v>23</v>
      </c>
      <c r="N5" t="s">
        <v>35</v>
      </c>
      <c r="P5" t="s">
        <v>194</v>
      </c>
      <c r="Q5" t="s">
        <v>12</v>
      </c>
      <c r="R5" t="s">
        <v>23</v>
      </c>
      <c r="S5" t="s">
        <v>35</v>
      </c>
      <c r="U5" t="s">
        <v>194</v>
      </c>
      <c r="V5" t="s">
        <v>12</v>
      </c>
      <c r="W5" t="s">
        <v>23</v>
      </c>
      <c r="X5" t="s">
        <v>35</v>
      </c>
    </row>
    <row r="6" spans="1:24">
      <c r="A6" t="s">
        <v>2</v>
      </c>
      <c r="B6">
        <v>42427</v>
      </c>
      <c r="C6" s="3">
        <v>0.1436</v>
      </c>
      <c r="D6" s="3">
        <v>1</v>
      </c>
      <c r="F6" t="s">
        <v>195</v>
      </c>
      <c r="G6">
        <v>153</v>
      </c>
      <c r="H6" s="3">
        <v>-0.0671</v>
      </c>
      <c r="I6" s="3">
        <v>0.4513</v>
      </c>
      <c r="K6" t="s">
        <v>36</v>
      </c>
      <c r="L6">
        <v>157</v>
      </c>
      <c r="M6" s="3">
        <v>-0.286363636363636</v>
      </c>
      <c r="N6" s="3">
        <f>L6/$L$17</f>
        <v>0.463126843657817</v>
      </c>
      <c r="P6" t="s">
        <v>2</v>
      </c>
      <c r="Q6">
        <v>339</v>
      </c>
      <c r="R6" s="3">
        <v>-0.2382</v>
      </c>
      <c r="S6" s="3">
        <v>1</v>
      </c>
      <c r="U6" t="s">
        <v>2</v>
      </c>
      <c r="V6">
        <v>27048</v>
      </c>
      <c r="W6" s="3">
        <v>0.5528</v>
      </c>
      <c r="X6" s="3">
        <v>1</v>
      </c>
    </row>
    <row r="7" spans="1:24">
      <c r="A7" t="s">
        <v>59</v>
      </c>
      <c r="B7">
        <v>17977</v>
      </c>
      <c r="C7" s="3">
        <v>0.1985</v>
      </c>
      <c r="D7" s="3">
        <v>0.4237</v>
      </c>
      <c r="F7" t="s">
        <v>196</v>
      </c>
      <c r="G7">
        <v>56</v>
      </c>
      <c r="H7" s="3">
        <v>-0.125</v>
      </c>
      <c r="I7" s="3">
        <v>0.1652</v>
      </c>
      <c r="K7" t="s">
        <v>37</v>
      </c>
      <c r="L7">
        <v>78</v>
      </c>
      <c r="M7" s="3">
        <v>-0.284403669724771</v>
      </c>
      <c r="N7" s="3">
        <f t="shared" ref="N7:N17" si="0">L7/$L$17</f>
        <v>0.230088495575221</v>
      </c>
      <c r="P7" t="s">
        <v>59</v>
      </c>
      <c r="Q7">
        <v>102</v>
      </c>
      <c r="R7" s="3">
        <v>-0.0893</v>
      </c>
      <c r="S7" s="3">
        <v>0.3009</v>
      </c>
      <c r="U7" t="s">
        <v>59</v>
      </c>
      <c r="V7">
        <v>14169</v>
      </c>
      <c r="W7" s="3">
        <v>0.8121</v>
      </c>
      <c r="X7" s="3">
        <v>0.5238</v>
      </c>
    </row>
    <row r="8" spans="1:24">
      <c r="A8" t="s">
        <v>57</v>
      </c>
      <c r="B8">
        <v>4878</v>
      </c>
      <c r="C8" s="3">
        <v>0.0432</v>
      </c>
      <c r="D8" s="3">
        <v>0.115</v>
      </c>
      <c r="F8" t="s">
        <v>197</v>
      </c>
      <c r="G8">
        <v>55</v>
      </c>
      <c r="H8" s="3">
        <v>-0.2466</v>
      </c>
      <c r="I8" s="3">
        <v>0.1622</v>
      </c>
      <c r="K8" t="s">
        <v>39</v>
      </c>
      <c r="L8">
        <v>12</v>
      </c>
      <c r="M8" s="3">
        <v>5</v>
      </c>
      <c r="N8" s="3">
        <f t="shared" si="0"/>
        <v>0.0353982300884956</v>
      </c>
      <c r="P8" t="s">
        <v>61</v>
      </c>
      <c r="Q8">
        <v>74</v>
      </c>
      <c r="R8" s="3">
        <v>-0.0633</v>
      </c>
      <c r="S8" s="3">
        <v>0.2183</v>
      </c>
      <c r="U8" t="s">
        <v>57</v>
      </c>
      <c r="V8">
        <v>3169</v>
      </c>
      <c r="W8" s="3">
        <v>0.3893</v>
      </c>
      <c r="X8" s="3">
        <v>0.1172</v>
      </c>
    </row>
    <row r="9" spans="1:24">
      <c r="A9" t="s">
        <v>61</v>
      </c>
      <c r="B9">
        <v>4601</v>
      </c>
      <c r="C9" s="3">
        <v>0.14</v>
      </c>
      <c r="D9" s="3">
        <v>0.1084</v>
      </c>
      <c r="F9" t="s">
        <v>198</v>
      </c>
      <c r="G9">
        <v>19</v>
      </c>
      <c r="H9" s="3">
        <v>-0.7564</v>
      </c>
      <c r="I9" s="3">
        <v>0.056</v>
      </c>
      <c r="K9" t="s">
        <v>38</v>
      </c>
      <c r="L9">
        <v>8</v>
      </c>
      <c r="M9" s="3">
        <v>-0.529411764705882</v>
      </c>
      <c r="N9" s="3">
        <f t="shared" si="0"/>
        <v>0.023598820058997</v>
      </c>
      <c r="P9" t="s">
        <v>57</v>
      </c>
      <c r="Q9">
        <v>53</v>
      </c>
      <c r="R9" s="3">
        <v>-0.4952</v>
      </c>
      <c r="S9" s="3">
        <v>0.1563</v>
      </c>
      <c r="U9" t="s">
        <v>61</v>
      </c>
      <c r="V9">
        <v>1740</v>
      </c>
      <c r="W9" s="3">
        <v>0.3766</v>
      </c>
      <c r="X9" s="3">
        <v>0.0643</v>
      </c>
    </row>
    <row r="10" spans="1:24">
      <c r="A10" t="s">
        <v>67</v>
      </c>
      <c r="B10">
        <v>3374</v>
      </c>
      <c r="C10" s="3">
        <v>0.3654</v>
      </c>
      <c r="D10" s="3">
        <v>0.0795</v>
      </c>
      <c r="F10" t="s">
        <v>199</v>
      </c>
      <c r="G10">
        <v>14</v>
      </c>
      <c r="H10" s="3">
        <v>-0.2632</v>
      </c>
      <c r="I10" s="3">
        <v>0.0413</v>
      </c>
      <c r="K10" t="s">
        <v>40</v>
      </c>
      <c r="L10">
        <v>4</v>
      </c>
      <c r="M10" s="3">
        <v>-0.2</v>
      </c>
      <c r="N10" s="3">
        <f t="shared" si="0"/>
        <v>0.0117994100294985</v>
      </c>
      <c r="P10" t="s">
        <v>73</v>
      </c>
      <c r="Q10">
        <v>30</v>
      </c>
      <c r="R10" s="3">
        <v>-0.0323</v>
      </c>
      <c r="S10" s="3">
        <v>0.0885</v>
      </c>
      <c r="U10" t="s">
        <v>67</v>
      </c>
      <c r="V10">
        <v>1658</v>
      </c>
      <c r="W10" s="3">
        <v>0.2336</v>
      </c>
      <c r="X10" s="3">
        <v>0.0613</v>
      </c>
    </row>
    <row r="11" spans="1:24">
      <c r="A11" t="s">
        <v>63</v>
      </c>
      <c r="B11">
        <v>3163</v>
      </c>
      <c r="C11" s="3">
        <v>0.0821</v>
      </c>
      <c r="D11" s="3">
        <v>0.0746</v>
      </c>
      <c r="F11" t="s">
        <v>200</v>
      </c>
      <c r="G11">
        <v>14</v>
      </c>
      <c r="H11" s="3">
        <v>-0.1765</v>
      </c>
      <c r="I11" s="3">
        <v>0.0413</v>
      </c>
      <c r="K11" t="s">
        <v>55</v>
      </c>
      <c r="L11">
        <v>3</v>
      </c>
      <c r="M11" s="3">
        <v>0.5</v>
      </c>
      <c r="N11" s="3">
        <f t="shared" si="0"/>
        <v>0.00884955752212389</v>
      </c>
      <c r="P11" t="s">
        <v>75</v>
      </c>
      <c r="Q11">
        <v>17</v>
      </c>
      <c r="R11" s="3">
        <v>-0.3462</v>
      </c>
      <c r="S11" s="3">
        <v>0.0501</v>
      </c>
      <c r="U11" t="s">
        <v>69</v>
      </c>
      <c r="V11">
        <v>1408</v>
      </c>
      <c r="W11" s="3">
        <v>0.2265</v>
      </c>
      <c r="X11" s="3">
        <v>0.0521</v>
      </c>
    </row>
    <row r="12" spans="1:24">
      <c r="A12" t="s">
        <v>69</v>
      </c>
      <c r="B12">
        <v>2769</v>
      </c>
      <c r="C12" s="3">
        <v>0.0173</v>
      </c>
      <c r="D12" s="3">
        <v>0.0653</v>
      </c>
      <c r="F12" t="s">
        <v>201</v>
      </c>
      <c r="G12">
        <v>9</v>
      </c>
      <c r="H12" s="3">
        <v>-0.25</v>
      </c>
      <c r="I12" s="3">
        <v>0.0265</v>
      </c>
      <c r="K12" t="s">
        <v>51</v>
      </c>
      <c r="L12">
        <v>2</v>
      </c>
      <c r="M12" s="3">
        <v>-0.6</v>
      </c>
      <c r="N12" s="3">
        <f t="shared" si="0"/>
        <v>0.00589970501474926</v>
      </c>
      <c r="P12" t="s">
        <v>77</v>
      </c>
      <c r="Q12">
        <v>15</v>
      </c>
      <c r="R12" s="3">
        <v>-0.1176</v>
      </c>
      <c r="S12" s="3">
        <v>0.0442</v>
      </c>
      <c r="U12" t="s">
        <v>63</v>
      </c>
      <c r="V12">
        <v>999</v>
      </c>
      <c r="W12" s="3">
        <v>0.0385</v>
      </c>
      <c r="X12" s="3">
        <v>0.0369</v>
      </c>
    </row>
    <row r="13" spans="1:24">
      <c r="A13" t="s">
        <v>73</v>
      </c>
      <c r="B13">
        <v>1841</v>
      </c>
      <c r="C13" s="3">
        <v>0.3245</v>
      </c>
      <c r="D13" s="3">
        <v>0.0434</v>
      </c>
      <c r="F13" t="s">
        <v>202</v>
      </c>
      <c r="G13">
        <v>7</v>
      </c>
      <c r="H13" s="3">
        <v>0</v>
      </c>
      <c r="I13" s="3">
        <v>0.0206</v>
      </c>
      <c r="K13" t="s">
        <v>45</v>
      </c>
      <c r="L13">
        <v>2</v>
      </c>
      <c r="M13" s="3"/>
      <c r="N13" s="3">
        <f t="shared" si="0"/>
        <v>0.00589970501474926</v>
      </c>
      <c r="P13" t="s">
        <v>69</v>
      </c>
      <c r="Q13">
        <v>15</v>
      </c>
      <c r="R13" s="3">
        <v>-0.4</v>
      </c>
      <c r="S13" s="3">
        <v>0.0442</v>
      </c>
      <c r="U13" t="s">
        <v>73</v>
      </c>
      <c r="V13">
        <v>785</v>
      </c>
      <c r="W13" s="3">
        <v>0.2911</v>
      </c>
      <c r="X13" s="3">
        <v>0.029</v>
      </c>
    </row>
    <row r="14" spans="1:24">
      <c r="A14" t="s">
        <v>77</v>
      </c>
      <c r="B14">
        <v>854</v>
      </c>
      <c r="C14" s="3">
        <v>0.0569</v>
      </c>
      <c r="D14" s="3">
        <v>0.0201</v>
      </c>
      <c r="F14" t="s">
        <v>203</v>
      </c>
      <c r="G14">
        <v>6</v>
      </c>
      <c r="H14" s="3">
        <v>0</v>
      </c>
      <c r="I14" s="3">
        <v>0.0177</v>
      </c>
      <c r="K14" t="s">
        <v>58</v>
      </c>
      <c r="L14">
        <v>2</v>
      </c>
      <c r="M14" s="3"/>
      <c r="N14" s="3">
        <f t="shared" si="0"/>
        <v>0.00589970501474926</v>
      </c>
      <c r="P14" t="s">
        <v>67</v>
      </c>
      <c r="Q14">
        <v>12</v>
      </c>
      <c r="R14" s="3">
        <v>-0.6364</v>
      </c>
      <c r="S14" s="3">
        <v>0.0354</v>
      </c>
      <c r="U14" t="s">
        <v>77</v>
      </c>
      <c r="V14">
        <v>714</v>
      </c>
      <c r="W14" s="3">
        <v>1.0056</v>
      </c>
      <c r="X14" s="3">
        <v>0.0264</v>
      </c>
    </row>
    <row r="15" spans="1:24">
      <c r="A15" t="s">
        <v>81</v>
      </c>
      <c r="B15">
        <v>788</v>
      </c>
      <c r="C15" s="3">
        <v>0.1691</v>
      </c>
      <c r="D15" s="3">
        <v>0.0186</v>
      </c>
      <c r="F15" t="s">
        <v>204</v>
      </c>
      <c r="G15">
        <v>6</v>
      </c>
      <c r="H15" s="3">
        <v>0.2</v>
      </c>
      <c r="I15" s="3">
        <v>0.0177</v>
      </c>
      <c r="K15" t="s">
        <v>41</v>
      </c>
      <c r="L15">
        <v>2</v>
      </c>
      <c r="M15" s="3">
        <v>-0.333333333333333</v>
      </c>
      <c r="N15" s="3">
        <f t="shared" si="0"/>
        <v>0.00589970501474926</v>
      </c>
      <c r="P15" t="s">
        <v>87</v>
      </c>
      <c r="Q15">
        <v>4</v>
      </c>
      <c r="R15" s="3">
        <v>3</v>
      </c>
      <c r="S15" s="3">
        <v>0.0118</v>
      </c>
      <c r="U15" t="s">
        <v>81</v>
      </c>
      <c r="V15">
        <v>652</v>
      </c>
      <c r="W15" s="3">
        <v>0.7203</v>
      </c>
      <c r="X15" s="3">
        <v>0.0241</v>
      </c>
    </row>
    <row r="16" spans="1:24">
      <c r="A16" t="s">
        <v>65</v>
      </c>
      <c r="B16">
        <v>650</v>
      </c>
      <c r="C16" s="3">
        <v>-0.1995</v>
      </c>
      <c r="D16" s="3">
        <v>0.0153</v>
      </c>
      <c r="K16" t="s">
        <v>46</v>
      </c>
      <c r="L16">
        <v>69</v>
      </c>
      <c r="M16" s="3">
        <v>-0.158536585365854</v>
      </c>
      <c r="N16" s="3">
        <f t="shared" si="0"/>
        <v>0.20353982300885</v>
      </c>
      <c r="P16" t="s">
        <v>65</v>
      </c>
      <c r="Q16">
        <v>3</v>
      </c>
      <c r="R16" s="3">
        <v>2</v>
      </c>
      <c r="S16" s="3">
        <v>0.0088</v>
      </c>
      <c r="U16" t="s">
        <v>65</v>
      </c>
      <c r="V16">
        <v>429</v>
      </c>
      <c r="W16" s="3">
        <v>0.4066</v>
      </c>
      <c r="X16" s="3">
        <v>0.0159</v>
      </c>
    </row>
    <row r="17" spans="1:24">
      <c r="A17" t="s">
        <v>71</v>
      </c>
      <c r="B17">
        <v>578</v>
      </c>
      <c r="C17" s="3">
        <v>-0.1308</v>
      </c>
      <c r="D17" s="3">
        <v>0.0136</v>
      </c>
      <c r="K17" t="s">
        <v>2</v>
      </c>
      <c r="L17">
        <v>339</v>
      </c>
      <c r="M17" s="3">
        <v>-0.2382</v>
      </c>
      <c r="N17" s="3">
        <f t="shared" si="0"/>
        <v>1</v>
      </c>
      <c r="P17" t="s">
        <v>63</v>
      </c>
      <c r="Q17">
        <v>3</v>
      </c>
      <c r="R17" s="3">
        <v>0.5</v>
      </c>
      <c r="S17" s="3">
        <v>0.0088</v>
      </c>
      <c r="U17" t="s">
        <v>89</v>
      </c>
      <c r="V17">
        <v>387</v>
      </c>
      <c r="W17" s="3">
        <v>6.0364</v>
      </c>
      <c r="X17" s="3">
        <v>0.0143</v>
      </c>
    </row>
    <row r="18" spans="1:24">
      <c r="A18" t="s">
        <v>75</v>
      </c>
      <c r="B18">
        <v>438</v>
      </c>
      <c r="C18" s="3">
        <v>0.3519</v>
      </c>
      <c r="D18" s="3">
        <v>0.0103</v>
      </c>
      <c r="M18" s="3"/>
      <c r="N18" s="3"/>
      <c r="P18" t="s">
        <v>71</v>
      </c>
      <c r="Q18">
        <v>3</v>
      </c>
      <c r="R18" s="3">
        <v>2</v>
      </c>
      <c r="S18" s="3">
        <v>0.0088</v>
      </c>
      <c r="U18" t="s">
        <v>75</v>
      </c>
      <c r="V18">
        <v>372</v>
      </c>
      <c r="W18" s="3">
        <v>0.3626</v>
      </c>
      <c r="X18" s="3">
        <v>0.0138</v>
      </c>
    </row>
    <row r="19" spans="1:24">
      <c r="A19" t="s">
        <v>87</v>
      </c>
      <c r="B19">
        <v>208</v>
      </c>
      <c r="C19" s="3">
        <v>0.3165</v>
      </c>
      <c r="D19" s="3">
        <v>0.0049</v>
      </c>
      <c r="M19" s="3"/>
      <c r="N19" s="3"/>
      <c r="P19" t="s">
        <v>79</v>
      </c>
      <c r="Q19">
        <v>3</v>
      </c>
      <c r="R19" s="3">
        <v>0</v>
      </c>
      <c r="S19" s="3">
        <v>0.0088</v>
      </c>
      <c r="U19" t="s">
        <v>71</v>
      </c>
      <c r="V19">
        <v>318</v>
      </c>
      <c r="W19" s="3">
        <v>-0.1825</v>
      </c>
      <c r="X19" s="3">
        <v>0.0118</v>
      </c>
    </row>
    <row r="20" spans="1:24">
      <c r="A20" t="s">
        <v>85</v>
      </c>
      <c r="B20">
        <v>92</v>
      </c>
      <c r="C20" s="3">
        <v>-0.0612</v>
      </c>
      <c r="D20" s="3">
        <v>0.0022</v>
      </c>
      <c r="P20" t="s">
        <v>83</v>
      </c>
      <c r="Q20">
        <v>2</v>
      </c>
      <c r="R20" s="3">
        <v>-0.6</v>
      </c>
      <c r="S20" s="3">
        <v>0.0059</v>
      </c>
      <c r="U20" t="s">
        <v>85</v>
      </c>
      <c r="V20">
        <v>61</v>
      </c>
      <c r="W20" s="3">
        <v>0.1961</v>
      </c>
      <c r="X20" s="3">
        <v>0.0023</v>
      </c>
    </row>
    <row r="21" spans="1:24">
      <c r="A21" t="s">
        <v>79</v>
      </c>
      <c r="B21">
        <v>90</v>
      </c>
      <c r="C21" s="3">
        <v>0.1842</v>
      </c>
      <c r="D21" s="3">
        <v>0.0021</v>
      </c>
      <c r="P21" t="s">
        <v>81</v>
      </c>
      <c r="Q21">
        <v>2</v>
      </c>
      <c r="R21" s="3">
        <v>1</v>
      </c>
      <c r="S21" s="3">
        <v>0.0059</v>
      </c>
      <c r="U21" t="s">
        <v>87</v>
      </c>
      <c r="V21">
        <v>60</v>
      </c>
      <c r="W21" s="3">
        <v>0.0169</v>
      </c>
      <c r="X21" s="3">
        <v>0.0022</v>
      </c>
    </row>
    <row r="22" spans="1:24">
      <c r="A22" t="s">
        <v>83</v>
      </c>
      <c r="B22">
        <v>66</v>
      </c>
      <c r="C22" s="3">
        <v>0</v>
      </c>
      <c r="D22" s="3">
        <v>0.0016</v>
      </c>
      <c r="K22" s="2" t="s">
        <v>205</v>
      </c>
      <c r="P22" t="s">
        <v>85</v>
      </c>
      <c r="Q22">
        <v>1</v>
      </c>
      <c r="R22" s="3">
        <v>-0.5</v>
      </c>
      <c r="S22" s="3">
        <v>0.0029</v>
      </c>
      <c r="U22" t="s">
        <v>79</v>
      </c>
      <c r="V22">
        <v>57</v>
      </c>
      <c r="W22" s="3">
        <v>-0.0172</v>
      </c>
      <c r="X22" s="3">
        <v>0.0021</v>
      </c>
    </row>
    <row r="23" spans="1:24">
      <c r="A23" t="s">
        <v>89</v>
      </c>
      <c r="B23">
        <v>52</v>
      </c>
      <c r="C23" s="3">
        <v>-0.7011</v>
      </c>
      <c r="D23" s="3">
        <v>0.0012</v>
      </c>
      <c r="K23" t="s">
        <v>189</v>
      </c>
      <c r="P23" t="s">
        <v>91</v>
      </c>
      <c r="Q23">
        <v>0</v>
      </c>
      <c r="R23" s="3"/>
      <c r="S23" s="3">
        <v>0</v>
      </c>
      <c r="U23" t="s">
        <v>83</v>
      </c>
      <c r="V23">
        <v>40</v>
      </c>
      <c r="W23" s="3">
        <v>-0.2453</v>
      </c>
      <c r="X23" s="3">
        <v>0.0015</v>
      </c>
    </row>
    <row r="24" spans="1:24">
      <c r="A24" t="s">
        <v>91</v>
      </c>
      <c r="B24">
        <v>8</v>
      </c>
      <c r="C24" s="3">
        <v>-0.7037</v>
      </c>
      <c r="D24" s="3">
        <v>0.0002</v>
      </c>
      <c r="K24" t="s">
        <v>34</v>
      </c>
      <c r="L24" t="s">
        <v>12</v>
      </c>
      <c r="M24" t="s">
        <v>23</v>
      </c>
      <c r="N24" t="s">
        <v>35</v>
      </c>
      <c r="P24" t="s">
        <v>89</v>
      </c>
      <c r="Q24">
        <v>0</v>
      </c>
      <c r="R24" s="3">
        <v>-1</v>
      </c>
      <c r="S24" s="3">
        <v>0</v>
      </c>
      <c r="U24" t="s">
        <v>91</v>
      </c>
      <c r="V24">
        <v>25</v>
      </c>
      <c r="W24" s="3">
        <v>0.7857</v>
      </c>
      <c r="X24" s="3">
        <v>0.0009</v>
      </c>
    </row>
    <row r="25" spans="1:24">
      <c r="A25" t="s">
        <v>93</v>
      </c>
      <c r="B25">
        <v>0</v>
      </c>
      <c r="C25" s="3">
        <v>-1</v>
      </c>
      <c r="D25" s="3">
        <v>0</v>
      </c>
      <c r="K25" t="s">
        <v>37</v>
      </c>
      <c r="L25">
        <v>10572</v>
      </c>
      <c r="M25">
        <v>0.0185952403892475</v>
      </c>
      <c r="N25" s="3">
        <f t="shared" ref="N25:N35" si="1">L25/$L$36</f>
        <v>0.325713229404153</v>
      </c>
      <c r="U25" t="s">
        <v>93</v>
      </c>
      <c r="V25">
        <v>5</v>
      </c>
      <c r="W25" s="3">
        <v>4</v>
      </c>
      <c r="X25" s="3">
        <v>0.0002</v>
      </c>
    </row>
    <row r="26" spans="11:24">
      <c r="K26" t="s">
        <v>36</v>
      </c>
      <c r="L26">
        <v>10206</v>
      </c>
      <c r="M26">
        <v>0.0591531755915318</v>
      </c>
      <c r="N26" s="3">
        <f t="shared" si="1"/>
        <v>0.314437118738062</v>
      </c>
      <c r="W26" s="3"/>
      <c r="X26" s="3"/>
    </row>
    <row r="27" spans="11:14">
      <c r="K27" t="s">
        <v>39</v>
      </c>
      <c r="L27">
        <v>837</v>
      </c>
      <c r="M27">
        <v>0.0475594493116396</v>
      </c>
      <c r="N27" s="3">
        <f t="shared" si="1"/>
        <v>0.0257871711134389</v>
      </c>
    </row>
    <row r="28" spans="11:14">
      <c r="K28" t="s">
        <v>38</v>
      </c>
      <c r="L28">
        <v>671</v>
      </c>
      <c r="M28">
        <v>0.168989547038328</v>
      </c>
      <c r="N28" s="3">
        <f t="shared" si="1"/>
        <v>0.0206728695545012</v>
      </c>
    </row>
    <row r="29" spans="11:14">
      <c r="K29" t="s">
        <v>40</v>
      </c>
      <c r="L29">
        <v>634</v>
      </c>
      <c r="M29">
        <v>-0.015527950310559</v>
      </c>
      <c r="N29" s="3">
        <f t="shared" si="1"/>
        <v>0.0195329348696777</v>
      </c>
    </row>
    <row r="30" spans="11:14">
      <c r="K30" t="s">
        <v>54</v>
      </c>
      <c r="L30">
        <v>570</v>
      </c>
      <c r="M30">
        <v>-0.0609555189456342</v>
      </c>
      <c r="N30" s="3">
        <f t="shared" si="1"/>
        <v>0.0175611559553885</v>
      </c>
    </row>
    <row r="31" spans="11:14">
      <c r="K31" t="s">
        <v>49</v>
      </c>
      <c r="L31">
        <v>404</v>
      </c>
      <c r="M31">
        <v>-0.042654028436019</v>
      </c>
      <c r="N31" s="3">
        <f t="shared" si="1"/>
        <v>0.0124468543964508</v>
      </c>
    </row>
    <row r="32" spans="11:14">
      <c r="K32" t="s">
        <v>62</v>
      </c>
      <c r="L32">
        <v>377</v>
      </c>
      <c r="M32">
        <v>-0.0455696202531646</v>
      </c>
      <c r="N32" s="3">
        <f t="shared" si="1"/>
        <v>0.011615010166985</v>
      </c>
    </row>
    <row r="33" spans="11:14">
      <c r="K33" t="s">
        <v>45</v>
      </c>
      <c r="L33">
        <v>358</v>
      </c>
      <c r="M33">
        <v>-0.00831024930747926</v>
      </c>
      <c r="N33" s="3">
        <f t="shared" si="1"/>
        <v>0.0110296383018054</v>
      </c>
    </row>
    <row r="34" spans="11:14">
      <c r="K34" t="s">
        <v>50</v>
      </c>
      <c r="L34">
        <v>321</v>
      </c>
      <c r="M34">
        <v>0.0354838709677419</v>
      </c>
      <c r="N34" s="3">
        <f t="shared" si="1"/>
        <v>0.00988970361698195</v>
      </c>
    </row>
    <row r="35" spans="11:14">
      <c r="K35" t="s">
        <v>46</v>
      </c>
      <c r="L35">
        <v>7508</v>
      </c>
      <c r="M35">
        <v>-0.00569460998543236</v>
      </c>
      <c r="N35" s="3">
        <f t="shared" si="1"/>
        <v>0.231314313882556</v>
      </c>
    </row>
    <row r="36" spans="11:14">
      <c r="K36" t="s">
        <v>2</v>
      </c>
      <c r="L36">
        <v>32458</v>
      </c>
      <c r="M36" s="3">
        <v>0.0247</v>
      </c>
      <c r="N36" s="3">
        <f t="shared" ref="N36" si="2">L36/$L$36</f>
        <v>1</v>
      </c>
    </row>
    <row r="37" spans="14:14">
      <c r="N37" s="3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D5" sqref="D5:F15"/>
    </sheetView>
  </sheetViews>
  <sheetFormatPr defaultColWidth="9" defaultRowHeight="14"/>
  <sheetData>
    <row r="1" spans="3:3">
      <c r="C1">
        <v>2523</v>
      </c>
    </row>
    <row r="2" spans="1:4">
      <c r="A2" t="s">
        <v>97</v>
      </c>
      <c r="B2">
        <v>156</v>
      </c>
      <c r="C2">
        <v>689</v>
      </c>
      <c r="D2" t="s">
        <v>97</v>
      </c>
    </row>
    <row r="3" spans="1:5">
      <c r="A3" t="s">
        <v>46</v>
      </c>
      <c r="B3">
        <v>999</v>
      </c>
      <c r="C3">
        <v>51</v>
      </c>
      <c r="E3" s="1">
        <v>54</v>
      </c>
    </row>
    <row r="4" spans="5:14">
      <c r="E4" s="1"/>
      <c r="K4">
        <v>160</v>
      </c>
      <c r="L4" t="s">
        <v>36</v>
      </c>
      <c r="M4">
        <v>103</v>
      </c>
      <c r="N4">
        <f t="shared" ref="N4:N9" si="0">M4/K4-1</f>
        <v>-0.35625</v>
      </c>
    </row>
    <row r="5" spans="1:14">
      <c r="A5" t="s">
        <v>36</v>
      </c>
      <c r="B5">
        <v>158</v>
      </c>
      <c r="C5">
        <v>220</v>
      </c>
      <c r="D5" t="s">
        <v>36</v>
      </c>
      <c r="E5" s="1">
        <v>157</v>
      </c>
      <c r="F5">
        <f t="shared" ref="F5:F11" si="1">E5/C5-1</f>
        <v>-0.286363636363636</v>
      </c>
      <c r="K5">
        <v>59</v>
      </c>
      <c r="L5" t="s">
        <v>37</v>
      </c>
      <c r="M5">
        <v>51</v>
      </c>
      <c r="N5">
        <f t="shared" si="0"/>
        <v>-0.135593220338983</v>
      </c>
    </row>
    <row r="6" spans="1:14">
      <c r="A6" t="s">
        <v>37</v>
      </c>
      <c r="B6">
        <v>344</v>
      </c>
      <c r="C6">
        <v>109</v>
      </c>
      <c r="D6" t="s">
        <v>37</v>
      </c>
      <c r="E6" s="1">
        <v>78</v>
      </c>
      <c r="F6">
        <f t="shared" si="1"/>
        <v>-0.284403669724771</v>
      </c>
      <c r="K6">
        <v>10</v>
      </c>
      <c r="L6" t="s">
        <v>38</v>
      </c>
      <c r="M6">
        <v>4</v>
      </c>
      <c r="N6">
        <f t="shared" si="0"/>
        <v>-0.6</v>
      </c>
    </row>
    <row r="7" spans="1:14">
      <c r="A7" t="s">
        <v>39</v>
      </c>
      <c r="B7">
        <v>840</v>
      </c>
      <c r="C7">
        <v>2</v>
      </c>
      <c r="D7" t="s">
        <v>39</v>
      </c>
      <c r="E7" s="1">
        <v>12</v>
      </c>
      <c r="F7">
        <f t="shared" si="1"/>
        <v>5</v>
      </c>
      <c r="K7">
        <v>5</v>
      </c>
      <c r="L7" t="s">
        <v>51</v>
      </c>
      <c r="M7">
        <v>2</v>
      </c>
      <c r="N7">
        <f t="shared" si="0"/>
        <v>-0.6</v>
      </c>
    </row>
    <row r="8" spans="1:14">
      <c r="A8" t="s">
        <v>38</v>
      </c>
      <c r="B8">
        <v>446</v>
      </c>
      <c r="C8">
        <v>17</v>
      </c>
      <c r="D8" t="s">
        <v>38</v>
      </c>
      <c r="E8" s="1">
        <v>8</v>
      </c>
      <c r="F8">
        <f t="shared" si="1"/>
        <v>-0.529411764705882</v>
      </c>
      <c r="K8">
        <v>1</v>
      </c>
      <c r="L8" t="s">
        <v>55</v>
      </c>
      <c r="M8">
        <v>2</v>
      </c>
      <c r="N8">
        <f t="shared" si="0"/>
        <v>1</v>
      </c>
    </row>
    <row r="9" spans="1:14">
      <c r="A9" t="s">
        <v>40</v>
      </c>
      <c r="B9">
        <v>702</v>
      </c>
      <c r="C9">
        <v>5</v>
      </c>
      <c r="D9" t="s">
        <v>40</v>
      </c>
      <c r="E9" s="1">
        <v>4</v>
      </c>
      <c r="F9">
        <f t="shared" si="1"/>
        <v>-0.2</v>
      </c>
      <c r="K9">
        <v>3</v>
      </c>
      <c r="L9" t="s">
        <v>48</v>
      </c>
      <c r="M9">
        <v>1</v>
      </c>
      <c r="N9">
        <f t="shared" si="0"/>
        <v>-0.666666666666667</v>
      </c>
    </row>
    <row r="10" spans="1:13">
      <c r="A10" t="s">
        <v>55</v>
      </c>
      <c r="B10">
        <v>36</v>
      </c>
      <c r="C10">
        <v>2</v>
      </c>
      <c r="D10" t="s">
        <v>55</v>
      </c>
      <c r="E10" s="1">
        <v>3</v>
      </c>
      <c r="F10">
        <f t="shared" si="1"/>
        <v>0.5</v>
      </c>
      <c r="L10" t="s">
        <v>74</v>
      </c>
      <c r="M10">
        <v>1</v>
      </c>
    </row>
    <row r="11" spans="1:14">
      <c r="A11" t="s">
        <v>51</v>
      </c>
      <c r="B11">
        <v>887</v>
      </c>
      <c r="C11">
        <v>5</v>
      </c>
      <c r="D11" t="s">
        <v>51</v>
      </c>
      <c r="E11" s="1">
        <v>2</v>
      </c>
      <c r="F11">
        <f t="shared" si="1"/>
        <v>-0.6</v>
      </c>
      <c r="K11">
        <v>5</v>
      </c>
      <c r="L11" t="s">
        <v>40</v>
      </c>
      <c r="M11">
        <v>1</v>
      </c>
      <c r="N11">
        <f>M11/K11-1</f>
        <v>-0.8</v>
      </c>
    </row>
    <row r="12" spans="3:13">
      <c r="C12">
        <v>0</v>
      </c>
      <c r="D12" t="s">
        <v>45</v>
      </c>
      <c r="E12" s="1">
        <v>2</v>
      </c>
      <c r="L12" t="s">
        <v>62</v>
      </c>
      <c r="M12">
        <v>1</v>
      </c>
    </row>
    <row r="13" spans="3:14">
      <c r="C13">
        <v>0</v>
      </c>
      <c r="D13" t="s">
        <v>58</v>
      </c>
      <c r="E13" s="1">
        <v>2</v>
      </c>
      <c r="K13">
        <v>50</v>
      </c>
      <c r="L13" t="s">
        <v>46</v>
      </c>
      <c r="M13">
        <v>35</v>
      </c>
      <c r="N13">
        <f>M13/K13-1</f>
        <v>-0.3</v>
      </c>
    </row>
    <row r="14" spans="1:6">
      <c r="A14" t="s">
        <v>41</v>
      </c>
      <c r="B14">
        <v>410</v>
      </c>
      <c r="C14">
        <v>3</v>
      </c>
      <c r="D14" t="s">
        <v>41</v>
      </c>
      <c r="E14">
        <v>2</v>
      </c>
      <c r="F14">
        <f>E14/C14-1</f>
        <v>-0.333333333333333</v>
      </c>
    </row>
    <row r="15" spans="3:6">
      <c r="C15">
        <f>C3+C42</f>
        <v>82</v>
      </c>
      <c r="D15" t="s">
        <v>46</v>
      </c>
      <c r="E15">
        <f>E3+E42</f>
        <v>69</v>
      </c>
      <c r="F15">
        <f>E15/C15-1</f>
        <v>-0.158536585365854</v>
      </c>
    </row>
    <row r="16" spans="12:13">
      <c r="L16" t="s">
        <v>58</v>
      </c>
      <c r="M16">
        <v>1</v>
      </c>
    </row>
    <row r="17" spans="1:13">
      <c r="A17" t="s">
        <v>44</v>
      </c>
      <c r="B17">
        <v>458</v>
      </c>
      <c r="C17">
        <v>4</v>
      </c>
      <c r="D17" t="s">
        <v>44</v>
      </c>
      <c r="E17">
        <v>1</v>
      </c>
      <c r="K17">
        <v>1</v>
      </c>
      <c r="L17" t="s">
        <v>41</v>
      </c>
      <c r="M17">
        <v>1</v>
      </c>
    </row>
    <row r="18" spans="4:13">
      <c r="D18" t="s">
        <v>126</v>
      </c>
      <c r="E18">
        <v>1</v>
      </c>
      <c r="L18" t="s">
        <v>100</v>
      </c>
      <c r="M18">
        <v>1</v>
      </c>
    </row>
    <row r="19" spans="4:13">
      <c r="D19" t="s">
        <v>90</v>
      </c>
      <c r="E19">
        <v>1</v>
      </c>
      <c r="L19" t="s">
        <v>82</v>
      </c>
      <c r="M19">
        <v>1</v>
      </c>
    </row>
    <row r="20" spans="1:13">
      <c r="A20" t="s">
        <v>62</v>
      </c>
      <c r="B20">
        <v>608</v>
      </c>
      <c r="C20">
        <v>1</v>
      </c>
      <c r="D20" t="s">
        <v>62</v>
      </c>
      <c r="E20">
        <v>1</v>
      </c>
      <c r="L20" t="s">
        <v>126</v>
      </c>
      <c r="M20">
        <v>1</v>
      </c>
    </row>
    <row r="21" spans="4:13">
      <c r="D21" t="s">
        <v>180</v>
      </c>
      <c r="E21">
        <v>1</v>
      </c>
      <c r="K21">
        <v>3</v>
      </c>
      <c r="L21" t="s">
        <v>52</v>
      </c>
      <c r="M21">
        <v>1</v>
      </c>
    </row>
    <row r="22" spans="4:11">
      <c r="D22" t="s">
        <v>206</v>
      </c>
      <c r="E22">
        <v>1</v>
      </c>
      <c r="K22">
        <v>2</v>
      </c>
    </row>
    <row r="23" spans="4:11">
      <c r="D23" t="s">
        <v>82</v>
      </c>
      <c r="E23">
        <v>1</v>
      </c>
      <c r="K23">
        <v>1</v>
      </c>
    </row>
    <row r="24" spans="4:11">
      <c r="D24" t="s">
        <v>60</v>
      </c>
      <c r="E24">
        <v>1</v>
      </c>
      <c r="K24">
        <v>3</v>
      </c>
    </row>
    <row r="25" spans="1:11">
      <c r="A25" t="s">
        <v>48</v>
      </c>
      <c r="B25">
        <v>826</v>
      </c>
      <c r="C25">
        <v>3</v>
      </c>
      <c r="D25" t="s">
        <v>48</v>
      </c>
      <c r="E25">
        <v>1</v>
      </c>
      <c r="K25">
        <v>1</v>
      </c>
    </row>
    <row r="26" spans="1:11">
      <c r="A26" t="s">
        <v>43</v>
      </c>
      <c r="B26">
        <v>643</v>
      </c>
      <c r="C26">
        <v>4</v>
      </c>
      <c r="D26" t="s">
        <v>43</v>
      </c>
      <c r="E26">
        <v>1</v>
      </c>
      <c r="K26">
        <v>1</v>
      </c>
    </row>
    <row r="27" spans="4:11">
      <c r="D27" t="s">
        <v>97</v>
      </c>
      <c r="E27">
        <v>1</v>
      </c>
      <c r="K27">
        <v>1</v>
      </c>
    </row>
    <row r="28" spans="1:11">
      <c r="A28" t="s">
        <v>100</v>
      </c>
      <c r="B28">
        <v>208</v>
      </c>
      <c r="C28">
        <v>1</v>
      </c>
      <c r="D28" t="s">
        <v>100</v>
      </c>
      <c r="E28">
        <v>1</v>
      </c>
      <c r="K28">
        <v>1</v>
      </c>
    </row>
    <row r="29" spans="1:11">
      <c r="A29" t="s">
        <v>74</v>
      </c>
      <c r="B29">
        <v>792</v>
      </c>
      <c r="C29">
        <v>1</v>
      </c>
      <c r="D29" t="s">
        <v>74</v>
      </c>
      <c r="E29">
        <v>1</v>
      </c>
      <c r="K29">
        <v>1</v>
      </c>
    </row>
    <row r="30" spans="4:13">
      <c r="D30" t="s">
        <v>124</v>
      </c>
      <c r="E30">
        <v>1</v>
      </c>
      <c r="K30">
        <v>35</v>
      </c>
      <c r="L30" t="s">
        <v>46</v>
      </c>
      <c r="M30">
        <v>29</v>
      </c>
    </row>
    <row r="31" spans="1:5">
      <c r="A31" t="s">
        <v>52</v>
      </c>
      <c r="B31">
        <v>16</v>
      </c>
      <c r="C31">
        <v>4</v>
      </c>
      <c r="D31" t="s">
        <v>52</v>
      </c>
      <c r="E31">
        <v>1</v>
      </c>
    </row>
    <row r="32" spans="1:3">
      <c r="A32" t="s">
        <v>42</v>
      </c>
      <c r="B32">
        <v>124</v>
      </c>
      <c r="C32">
        <v>2</v>
      </c>
    </row>
    <row r="33" spans="1:3">
      <c r="A33" t="s">
        <v>56</v>
      </c>
      <c r="B33">
        <v>276</v>
      </c>
      <c r="C33">
        <v>1</v>
      </c>
    </row>
    <row r="34" spans="1:3">
      <c r="A34" t="s">
        <v>68</v>
      </c>
      <c r="B34">
        <v>250</v>
      </c>
      <c r="C34">
        <v>1</v>
      </c>
    </row>
    <row r="35" spans="1:3">
      <c r="A35" t="s">
        <v>76</v>
      </c>
      <c r="B35">
        <v>120</v>
      </c>
      <c r="C35">
        <v>1</v>
      </c>
    </row>
    <row r="36" spans="1:3">
      <c r="A36" t="s">
        <v>84</v>
      </c>
      <c r="B36">
        <v>400</v>
      </c>
      <c r="C36">
        <v>1</v>
      </c>
    </row>
    <row r="37" spans="1:3">
      <c r="A37" t="s">
        <v>50</v>
      </c>
      <c r="B37">
        <v>682</v>
      </c>
      <c r="C37">
        <v>2</v>
      </c>
    </row>
    <row r="38" spans="1:3">
      <c r="A38" t="s">
        <v>64</v>
      </c>
      <c r="B38">
        <v>360</v>
      </c>
      <c r="C38">
        <v>1</v>
      </c>
    </row>
    <row r="39" spans="1:3">
      <c r="A39" t="s">
        <v>102</v>
      </c>
      <c r="B39">
        <v>422</v>
      </c>
      <c r="C39">
        <v>1</v>
      </c>
    </row>
    <row r="40" spans="1:3">
      <c r="A40" t="s">
        <v>49</v>
      </c>
      <c r="B40">
        <v>392</v>
      </c>
      <c r="C40">
        <v>2</v>
      </c>
    </row>
    <row r="41" spans="1:3">
      <c r="A41" t="s">
        <v>118</v>
      </c>
      <c r="B41">
        <v>4</v>
      </c>
      <c r="C41">
        <v>1</v>
      </c>
    </row>
    <row r="42" spans="3:5">
      <c r="C42">
        <f>SUM(C17:C41)</f>
        <v>31</v>
      </c>
      <c r="D42">
        <f t="shared" ref="D42:E42" si="2">SUM(D17:D41)</f>
        <v>0</v>
      </c>
      <c r="E42">
        <f t="shared" si="2"/>
        <v>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wq</cp:lastModifiedBy>
  <dcterms:created xsi:type="dcterms:W3CDTF">2006-09-13T11:21:00Z</dcterms:created>
  <dcterms:modified xsi:type="dcterms:W3CDTF">2022-05-10T02:44:16Z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26918012BE1942718FFB57077ED15627</vt:lpwstr>
  </property>
  <property fmtid="{D5CDD505-2E9C-101B-9397-08002B2CF9AE}" pid="3" name="KSOProductBuildVer">
    <vt:lpwstr>2052-11.1.0.10314</vt:lpwstr>
  </property>
</Properties>
</file>